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vid\OneDrive\Desktop\"/>
    </mc:Choice>
  </mc:AlternateContent>
  <xr:revisionPtr revIDLastSave="0" documentId="8_{5CC2C05E-D187-4EFB-8EA4-CBF92D906BB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NTERPRISE" sheetId="2" r:id="rId1"/>
    <sheet name="OPERATING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8" i="2" l="1"/>
  <c r="P215" i="2"/>
  <c r="P279" i="6"/>
  <c r="P15" i="2"/>
  <c r="P360" i="6"/>
  <c r="P214" i="2"/>
  <c r="P212" i="6"/>
  <c r="P17" i="2"/>
  <c r="P220" i="2"/>
  <c r="E200" i="2"/>
  <c r="F200" i="2"/>
  <c r="G200" i="2"/>
  <c r="H200" i="2"/>
  <c r="I200" i="2"/>
  <c r="J200" i="2"/>
  <c r="K200" i="2"/>
  <c r="L200" i="2"/>
  <c r="M200" i="2"/>
  <c r="N200" i="2"/>
  <c r="D200" i="2"/>
  <c r="P204" i="2"/>
  <c r="P205" i="2"/>
  <c r="P206" i="2"/>
  <c r="P207" i="2"/>
  <c r="P208" i="2"/>
  <c r="P203" i="2"/>
  <c r="P162" i="6"/>
  <c r="P136" i="6"/>
  <c r="P87" i="6"/>
  <c r="E32" i="6"/>
  <c r="F32" i="6"/>
  <c r="G32" i="6"/>
  <c r="H32" i="6"/>
  <c r="I32" i="6"/>
  <c r="J32" i="6"/>
  <c r="K32" i="6"/>
  <c r="L32" i="6"/>
  <c r="M32" i="6"/>
  <c r="N32" i="6"/>
  <c r="O32" i="6"/>
  <c r="P121" i="6"/>
  <c r="D32" i="6"/>
  <c r="E180" i="6"/>
  <c r="F180" i="6"/>
  <c r="G180" i="6"/>
  <c r="H180" i="6"/>
  <c r="I180" i="6"/>
  <c r="J180" i="6"/>
  <c r="K180" i="6"/>
  <c r="L180" i="6"/>
  <c r="M180" i="6"/>
  <c r="N180" i="6"/>
  <c r="O180" i="6"/>
  <c r="D180" i="6"/>
  <c r="D17" i="2"/>
  <c r="P260" i="6"/>
  <c r="P210" i="2" l="1"/>
  <c r="O46" i="2"/>
  <c r="E46" i="2"/>
  <c r="F46" i="2"/>
  <c r="G46" i="2"/>
  <c r="H46" i="2"/>
  <c r="I46" i="2"/>
  <c r="J46" i="2"/>
  <c r="K46" i="2"/>
  <c r="L46" i="2"/>
  <c r="M46" i="2"/>
  <c r="N46" i="2"/>
  <c r="D46" i="2"/>
  <c r="L41" i="2"/>
  <c r="M41" i="2"/>
  <c r="N41" i="2"/>
  <c r="O41" i="2"/>
  <c r="E41" i="2"/>
  <c r="F41" i="2"/>
  <c r="G41" i="2"/>
  <c r="H41" i="2"/>
  <c r="I41" i="2"/>
  <c r="J41" i="2"/>
  <c r="K41" i="2"/>
  <c r="D41" i="2"/>
  <c r="P9" i="2" l="1"/>
  <c r="P10" i="2"/>
  <c r="P12" i="2"/>
  <c r="P102" i="2"/>
  <c r="P103" i="2"/>
  <c r="P104" i="2"/>
  <c r="P105" i="2"/>
  <c r="P106" i="2"/>
  <c r="P107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45" i="2"/>
  <c r="P72" i="2"/>
  <c r="P73" i="2"/>
  <c r="P74" i="2"/>
  <c r="P75" i="2"/>
  <c r="P76" i="2"/>
  <c r="P77" i="2"/>
  <c r="D78" i="2"/>
  <c r="E78" i="2"/>
  <c r="F78" i="2"/>
  <c r="G78" i="2"/>
  <c r="H78" i="2"/>
  <c r="I78" i="2"/>
  <c r="J78" i="2"/>
  <c r="K78" i="2"/>
  <c r="L78" i="2"/>
  <c r="M78" i="2"/>
  <c r="N78" i="2"/>
  <c r="O78" i="2"/>
  <c r="D84" i="2"/>
  <c r="E84" i="2"/>
  <c r="F84" i="2"/>
  <c r="G84" i="2"/>
  <c r="H84" i="2"/>
  <c r="I84" i="2"/>
  <c r="J84" i="2"/>
  <c r="K84" i="2"/>
  <c r="L84" i="2"/>
  <c r="M84" i="2"/>
  <c r="N84" i="2"/>
  <c r="O84" i="2"/>
  <c r="P60" i="2"/>
  <c r="P63" i="2"/>
  <c r="P64" i="2"/>
  <c r="D65" i="2"/>
  <c r="E65" i="2"/>
  <c r="F65" i="2"/>
  <c r="G65" i="2"/>
  <c r="H65" i="2"/>
  <c r="I65" i="2"/>
  <c r="J65" i="2"/>
  <c r="K65" i="2"/>
  <c r="L65" i="2"/>
  <c r="M65" i="2"/>
  <c r="N65" i="2"/>
  <c r="O65" i="2"/>
  <c r="P108" i="2" l="1"/>
  <c r="P78" i="2"/>
  <c r="P65" i="2"/>
  <c r="P189" i="6" l="1"/>
  <c r="P104" i="6"/>
  <c r="P182" i="6"/>
  <c r="P186" i="6"/>
  <c r="P171" i="6"/>
  <c r="P111" i="6"/>
  <c r="P112" i="6"/>
  <c r="P114" i="6"/>
  <c r="P115" i="6"/>
  <c r="P116" i="6"/>
  <c r="P117" i="6"/>
  <c r="P7" i="6"/>
  <c r="P19" i="6"/>
  <c r="P9" i="6" l="1"/>
  <c r="P8" i="6"/>
  <c r="P259" i="6"/>
  <c r="P198" i="6"/>
  <c r="P200" i="6"/>
  <c r="P201" i="6"/>
  <c r="P202" i="6"/>
  <c r="P203" i="6"/>
  <c r="P190" i="6"/>
  <c r="P193" i="6" s="1"/>
  <c r="P60" i="6"/>
  <c r="P200" i="2"/>
  <c r="P11" i="6"/>
  <c r="P12" i="6"/>
  <c r="P13" i="6"/>
  <c r="P15" i="6"/>
  <c r="P16" i="6"/>
  <c r="P18" i="6"/>
  <c r="D291" i="6"/>
  <c r="P134" i="2"/>
  <c r="P10" i="6"/>
  <c r="P96" i="2" l="1"/>
  <c r="P97" i="2"/>
  <c r="P98" i="2"/>
  <c r="P95" i="2"/>
  <c r="P79" i="2"/>
  <c r="I42" i="6"/>
  <c r="I62" i="6"/>
  <c r="I74" i="6"/>
  <c r="I81" i="6"/>
  <c r="I91" i="6"/>
  <c r="I106" i="6"/>
  <c r="I118" i="6"/>
  <c r="I124" i="6"/>
  <c r="I130" i="6"/>
  <c r="I142" i="6"/>
  <c r="I149" i="6"/>
  <c r="I157" i="6"/>
  <c r="I168" i="6"/>
  <c r="I207" i="6"/>
  <c r="I217" i="6"/>
  <c r="I232" i="6"/>
  <c r="I240" i="6"/>
  <c r="I250" i="6"/>
  <c r="I262" i="6"/>
  <c r="I275" i="6"/>
  <c r="I291" i="6"/>
  <c r="I301" i="6"/>
  <c r="I322" i="6"/>
  <c r="I328" i="6"/>
  <c r="I351" i="6"/>
  <c r="I358" i="6"/>
  <c r="I17" i="2"/>
  <c r="I220" i="2" s="1"/>
  <c r="I28" i="2"/>
  <c r="I35" i="2"/>
  <c r="I52" i="2"/>
  <c r="I57" i="2"/>
  <c r="I69" i="2"/>
  <c r="I99" i="2"/>
  <c r="I117" i="2"/>
  <c r="I123" i="2"/>
  <c r="I130" i="2"/>
  <c r="I137" i="2"/>
  <c r="I146" i="2"/>
  <c r="I155" i="2"/>
  <c r="I159" i="2"/>
  <c r="I164" i="2"/>
  <c r="I169" i="2"/>
  <c r="I178" i="2"/>
  <c r="I182" i="2"/>
  <c r="J42" i="6"/>
  <c r="J62" i="6"/>
  <c r="J74" i="6"/>
  <c r="J81" i="6"/>
  <c r="J91" i="6"/>
  <c r="J106" i="6"/>
  <c r="J118" i="6"/>
  <c r="J124" i="6"/>
  <c r="J130" i="6"/>
  <c r="J142" i="6"/>
  <c r="J149" i="6"/>
  <c r="J157" i="6"/>
  <c r="J168" i="6"/>
  <c r="J207" i="6"/>
  <c r="J217" i="6"/>
  <c r="J232" i="6"/>
  <c r="J240" i="6"/>
  <c r="J250" i="6"/>
  <c r="J262" i="6"/>
  <c r="J275" i="6"/>
  <c r="J291" i="6"/>
  <c r="J301" i="6"/>
  <c r="J322" i="6"/>
  <c r="J328" i="6"/>
  <c r="J351" i="6"/>
  <c r="J358" i="6"/>
  <c r="J17" i="2"/>
  <c r="J220" i="2" s="1"/>
  <c r="J28" i="2"/>
  <c r="J52" i="2"/>
  <c r="J69" i="2"/>
  <c r="J90" i="2"/>
  <c r="J99" i="2"/>
  <c r="J117" i="2"/>
  <c r="J123" i="2"/>
  <c r="J130" i="2"/>
  <c r="J137" i="2"/>
  <c r="J146" i="2"/>
  <c r="J155" i="2"/>
  <c r="J159" i="2"/>
  <c r="J164" i="2"/>
  <c r="J169" i="2"/>
  <c r="J178" i="2"/>
  <c r="J182" i="2"/>
  <c r="K42" i="6"/>
  <c r="K62" i="6"/>
  <c r="K74" i="6"/>
  <c r="K81" i="6"/>
  <c r="K91" i="6"/>
  <c r="K106" i="6"/>
  <c r="K118" i="6"/>
  <c r="K124" i="6"/>
  <c r="K130" i="6"/>
  <c r="K142" i="6"/>
  <c r="K149" i="6"/>
  <c r="K157" i="6"/>
  <c r="K168" i="6"/>
  <c r="K207" i="6"/>
  <c r="K217" i="6"/>
  <c r="K232" i="6"/>
  <c r="K240" i="6"/>
  <c r="K250" i="6"/>
  <c r="K262" i="6"/>
  <c r="K275" i="6"/>
  <c r="K291" i="6"/>
  <c r="K301" i="6"/>
  <c r="K322" i="6"/>
  <c r="K328" i="6"/>
  <c r="K351" i="6"/>
  <c r="K358" i="6"/>
  <c r="K17" i="2"/>
  <c r="K220" i="2" s="1"/>
  <c r="K28" i="2"/>
  <c r="K35" i="2"/>
  <c r="K52" i="2"/>
  <c r="K57" i="2"/>
  <c r="K69" i="2"/>
  <c r="K90" i="2"/>
  <c r="K99" i="2"/>
  <c r="K117" i="2"/>
  <c r="K123" i="2"/>
  <c r="K130" i="2"/>
  <c r="K137" i="2"/>
  <c r="K146" i="2"/>
  <c r="K155" i="2"/>
  <c r="K159" i="2"/>
  <c r="K164" i="2"/>
  <c r="K169" i="2"/>
  <c r="K178" i="2"/>
  <c r="K182" i="2"/>
  <c r="L42" i="6"/>
  <c r="L62" i="6"/>
  <c r="L74" i="6"/>
  <c r="L81" i="6"/>
  <c r="L91" i="6"/>
  <c r="L106" i="6"/>
  <c r="L118" i="6"/>
  <c r="L124" i="6"/>
  <c r="L130" i="6"/>
  <c r="L142" i="6"/>
  <c r="L149" i="6"/>
  <c r="L157" i="6"/>
  <c r="L168" i="6"/>
  <c r="L207" i="6"/>
  <c r="L217" i="6"/>
  <c r="L232" i="6"/>
  <c r="L240" i="6"/>
  <c r="L250" i="6"/>
  <c r="L262" i="6"/>
  <c r="L275" i="6"/>
  <c r="L291" i="6"/>
  <c r="L301" i="6"/>
  <c r="L322" i="6"/>
  <c r="L328" i="6"/>
  <c r="L351" i="6"/>
  <c r="L358" i="6"/>
  <c r="L17" i="2"/>
  <c r="L220" i="2" s="1"/>
  <c r="L28" i="2"/>
  <c r="L35" i="2"/>
  <c r="L52" i="2"/>
  <c r="L57" i="2"/>
  <c r="L69" i="2"/>
  <c r="L90" i="2"/>
  <c r="L99" i="2"/>
  <c r="L117" i="2"/>
  <c r="L123" i="2"/>
  <c r="L130" i="2"/>
  <c r="L137" i="2"/>
  <c r="L146" i="2"/>
  <c r="L155" i="2"/>
  <c r="L159" i="2"/>
  <c r="L164" i="2"/>
  <c r="L169" i="2"/>
  <c r="L178" i="2"/>
  <c r="L182" i="2"/>
  <c r="M42" i="6"/>
  <c r="M62" i="6"/>
  <c r="M74" i="6"/>
  <c r="M81" i="6"/>
  <c r="M91" i="6"/>
  <c r="M106" i="6"/>
  <c r="M118" i="6"/>
  <c r="M124" i="6"/>
  <c r="M130" i="6"/>
  <c r="M142" i="6"/>
  <c r="M149" i="6"/>
  <c r="M157" i="6"/>
  <c r="M168" i="6"/>
  <c r="M207" i="6"/>
  <c r="M217" i="6"/>
  <c r="M232" i="6"/>
  <c r="M240" i="6"/>
  <c r="M250" i="6"/>
  <c r="M262" i="6"/>
  <c r="M275" i="6"/>
  <c r="M291" i="6"/>
  <c r="M301" i="6"/>
  <c r="M322" i="6"/>
  <c r="M328" i="6"/>
  <c r="M351" i="6"/>
  <c r="M358" i="6"/>
  <c r="M17" i="2"/>
  <c r="M220" i="2" s="1"/>
  <c r="M28" i="2"/>
  <c r="M35" i="2"/>
  <c r="M52" i="2"/>
  <c r="M57" i="2"/>
  <c r="M69" i="2"/>
  <c r="M90" i="2"/>
  <c r="M99" i="2"/>
  <c r="M117" i="2"/>
  <c r="M123" i="2"/>
  <c r="M130" i="2"/>
  <c r="M137" i="2"/>
  <c r="M146" i="2"/>
  <c r="M155" i="2"/>
  <c r="M159" i="2"/>
  <c r="M164" i="2"/>
  <c r="M169" i="2"/>
  <c r="M178" i="2"/>
  <c r="M182" i="2"/>
  <c r="N42" i="6"/>
  <c r="N62" i="6"/>
  <c r="N74" i="6"/>
  <c r="N81" i="6"/>
  <c r="N91" i="6"/>
  <c r="N106" i="6"/>
  <c r="N118" i="6"/>
  <c r="N124" i="6"/>
  <c r="N130" i="6"/>
  <c r="N142" i="6"/>
  <c r="N149" i="6"/>
  <c r="N157" i="6"/>
  <c r="N168" i="6"/>
  <c r="N207" i="6"/>
  <c r="N217" i="6"/>
  <c r="N232" i="6"/>
  <c r="N240" i="6"/>
  <c r="N250" i="6"/>
  <c r="N262" i="6"/>
  <c r="N275" i="6"/>
  <c r="N291" i="6"/>
  <c r="N301" i="6"/>
  <c r="N322" i="6"/>
  <c r="N328" i="6"/>
  <c r="N351" i="6"/>
  <c r="N358" i="6"/>
  <c r="N17" i="2"/>
  <c r="N220" i="2" s="1"/>
  <c r="N28" i="2"/>
  <c r="N52" i="2"/>
  <c r="N57" i="2"/>
  <c r="N69" i="2"/>
  <c r="N90" i="2"/>
  <c r="N99" i="2"/>
  <c r="N117" i="2"/>
  <c r="N123" i="2"/>
  <c r="N130" i="2"/>
  <c r="N137" i="2"/>
  <c r="N146" i="2"/>
  <c r="N155" i="2"/>
  <c r="N159" i="2"/>
  <c r="N164" i="2"/>
  <c r="N169" i="2"/>
  <c r="N178" i="2"/>
  <c r="N182" i="2"/>
  <c r="O42" i="6"/>
  <c r="O62" i="6"/>
  <c r="O74" i="6"/>
  <c r="O81" i="6"/>
  <c r="O91" i="6"/>
  <c r="O106" i="6"/>
  <c r="O118" i="6"/>
  <c r="O124" i="6"/>
  <c r="O130" i="6"/>
  <c r="O142" i="6"/>
  <c r="O149" i="6"/>
  <c r="O157" i="6"/>
  <c r="O168" i="6"/>
  <c r="O207" i="6"/>
  <c r="O217" i="6"/>
  <c r="O232" i="6"/>
  <c r="O240" i="6"/>
  <c r="O250" i="6"/>
  <c r="O262" i="6"/>
  <c r="O275" i="6"/>
  <c r="O291" i="6"/>
  <c r="O301" i="6"/>
  <c r="O322" i="6"/>
  <c r="O328" i="6"/>
  <c r="O351" i="6"/>
  <c r="O358" i="6"/>
  <c r="O17" i="2"/>
  <c r="O220" i="2" s="1"/>
  <c r="O28" i="2"/>
  <c r="O52" i="2"/>
  <c r="O57" i="2"/>
  <c r="O69" i="2"/>
  <c r="O90" i="2"/>
  <c r="O99" i="2"/>
  <c r="O117" i="2"/>
  <c r="O123" i="2"/>
  <c r="O130" i="2"/>
  <c r="O137" i="2"/>
  <c r="O146" i="2"/>
  <c r="O155" i="2"/>
  <c r="O159" i="2"/>
  <c r="O164" i="2"/>
  <c r="O169" i="2"/>
  <c r="O178" i="2"/>
  <c r="O182" i="2"/>
  <c r="D328" i="6"/>
  <c r="E328" i="6"/>
  <c r="F328" i="6"/>
  <c r="G328" i="6"/>
  <c r="H328" i="6"/>
  <c r="P30" i="6"/>
  <c r="P29" i="6"/>
  <c r="P28" i="6"/>
  <c r="P27" i="6"/>
  <c r="P26" i="6"/>
  <c r="P25" i="6"/>
  <c r="P24" i="6"/>
  <c r="P23" i="6"/>
  <c r="P22" i="6"/>
  <c r="P21" i="6"/>
  <c r="P20" i="6"/>
  <c r="P32" i="6" s="1"/>
  <c r="L364" i="6" l="1"/>
  <c r="M364" i="6"/>
  <c r="I364" i="6"/>
  <c r="O364" i="6"/>
  <c r="J364" i="6"/>
  <c r="N364" i="6"/>
  <c r="K364" i="6"/>
  <c r="I218" i="2"/>
  <c r="I222" i="2" s="1"/>
  <c r="J218" i="2"/>
  <c r="J222" i="2" s="1"/>
  <c r="K218" i="2"/>
  <c r="K222" i="2" s="1"/>
  <c r="L218" i="2"/>
  <c r="L222" i="2" s="1"/>
  <c r="M218" i="2"/>
  <c r="M222" i="2" s="1"/>
  <c r="N218" i="2"/>
  <c r="N222" i="2" s="1"/>
  <c r="O218" i="2"/>
  <c r="O222" i="2" s="1"/>
  <c r="P328" i="6"/>
  <c r="E52" i="2" l="1"/>
  <c r="F52" i="2"/>
  <c r="G52" i="2"/>
  <c r="H52" i="2"/>
  <c r="D52" i="2"/>
  <c r="E262" i="6"/>
  <c r="F262" i="6"/>
  <c r="G262" i="6"/>
  <c r="H262" i="6"/>
  <c r="D262" i="6"/>
  <c r="E250" i="6"/>
  <c r="F250" i="6"/>
  <c r="G250" i="6"/>
  <c r="H250" i="6"/>
  <c r="D250" i="6"/>
  <c r="E240" i="6"/>
  <c r="F240" i="6"/>
  <c r="G240" i="6"/>
  <c r="H240" i="6"/>
  <c r="D240" i="6"/>
  <c r="E232" i="6"/>
  <c r="F232" i="6"/>
  <c r="G232" i="6"/>
  <c r="H232" i="6"/>
  <c r="D232" i="6"/>
  <c r="E217" i="6"/>
  <c r="F217" i="6"/>
  <c r="G217" i="6"/>
  <c r="H217" i="6"/>
  <c r="D217" i="6"/>
  <c r="E207" i="6"/>
  <c r="F207" i="6"/>
  <c r="G207" i="6"/>
  <c r="H207" i="6"/>
  <c r="D207" i="6"/>
  <c r="P160" i="6"/>
  <c r="E168" i="6"/>
  <c r="F168" i="6"/>
  <c r="G168" i="6"/>
  <c r="H168" i="6"/>
  <c r="D168" i="6"/>
  <c r="E157" i="6"/>
  <c r="F157" i="6"/>
  <c r="G157" i="6"/>
  <c r="H157" i="6"/>
  <c r="D157" i="6"/>
  <c r="D149" i="6"/>
  <c r="E149" i="6"/>
  <c r="F149" i="6"/>
  <c r="G149" i="6"/>
  <c r="H149" i="6"/>
  <c r="P128" i="6"/>
  <c r="P129" i="6"/>
  <c r="P127" i="6"/>
  <c r="E130" i="6"/>
  <c r="F130" i="6"/>
  <c r="G130" i="6"/>
  <c r="H130" i="6"/>
  <c r="D130" i="6"/>
  <c r="E124" i="6"/>
  <c r="F124" i="6"/>
  <c r="G124" i="6"/>
  <c r="H124" i="6"/>
  <c r="D124" i="6"/>
  <c r="E118" i="6"/>
  <c r="F118" i="6"/>
  <c r="G118" i="6"/>
  <c r="H118" i="6"/>
  <c r="D118" i="6"/>
  <c r="F42" i="6"/>
  <c r="E42" i="6"/>
  <c r="G42" i="6"/>
  <c r="H42" i="6"/>
  <c r="D42" i="6"/>
  <c r="P94" i="6"/>
  <c r="E91" i="6"/>
  <c r="F91" i="6"/>
  <c r="G91" i="6"/>
  <c r="H91" i="6"/>
  <c r="D91" i="6"/>
  <c r="E81" i="6"/>
  <c r="F81" i="6"/>
  <c r="G81" i="6"/>
  <c r="H81" i="6"/>
  <c r="D81" i="6"/>
  <c r="E74" i="6"/>
  <c r="F74" i="6"/>
  <c r="G74" i="6"/>
  <c r="H74" i="6"/>
  <c r="D74" i="6"/>
  <c r="E62" i="6"/>
  <c r="F62" i="6"/>
  <c r="G62" i="6"/>
  <c r="H62" i="6"/>
  <c r="D62" i="6"/>
  <c r="P48" i="6"/>
  <c r="P49" i="6"/>
  <c r="P50" i="6"/>
  <c r="P51" i="6"/>
  <c r="P52" i="6"/>
  <c r="P53" i="6"/>
  <c r="P54" i="6"/>
  <c r="P55" i="6"/>
  <c r="P56" i="6"/>
  <c r="P57" i="6"/>
  <c r="P58" i="6"/>
  <c r="P59" i="6"/>
  <c r="P47" i="6"/>
  <c r="P62" i="6" l="1"/>
  <c r="P240" i="6"/>
  <c r="P180" i="6"/>
  <c r="P157" i="6"/>
  <c r="P124" i="6"/>
  <c r="P98" i="6"/>
  <c r="P88" i="6"/>
  <c r="P304" i="6"/>
  <c r="P305" i="6"/>
  <c r="P306" i="6"/>
  <c r="D178" i="2"/>
  <c r="P112" i="2"/>
  <c r="P113" i="2"/>
  <c r="P114" i="2"/>
  <c r="P115" i="2"/>
  <c r="P116" i="2"/>
  <c r="P285" i="6"/>
  <c r="P286" i="6"/>
  <c r="P287" i="6"/>
  <c r="D275" i="6"/>
  <c r="P310" i="6" l="1"/>
  <c r="P130" i="6"/>
  <c r="P39" i="6" l="1"/>
  <c r="P65" i="6"/>
  <c r="P66" i="6"/>
  <c r="P67" i="6"/>
  <c r="P68" i="6"/>
  <c r="P69" i="6"/>
  <c r="P70" i="6"/>
  <c r="P71" i="6"/>
  <c r="P77" i="6"/>
  <c r="P78" i="6"/>
  <c r="P84" i="6"/>
  <c r="P85" i="6"/>
  <c r="P86" i="6"/>
  <c r="P101" i="6"/>
  <c r="P102" i="6"/>
  <c r="P103" i="6"/>
  <c r="D106" i="6"/>
  <c r="E106" i="6"/>
  <c r="F106" i="6"/>
  <c r="G106" i="6"/>
  <c r="H106" i="6"/>
  <c r="P109" i="6"/>
  <c r="P110" i="6"/>
  <c r="P134" i="6"/>
  <c r="P135" i="6"/>
  <c r="P137" i="6"/>
  <c r="P138" i="6"/>
  <c r="D142" i="6"/>
  <c r="E142" i="6"/>
  <c r="F142" i="6"/>
  <c r="G142" i="6"/>
  <c r="H142" i="6"/>
  <c r="P145" i="6"/>
  <c r="P146" i="6"/>
  <c r="P153" i="6"/>
  <c r="P161" i="6"/>
  <c r="P163" i="6"/>
  <c r="P164" i="6"/>
  <c r="P165" i="6"/>
  <c r="P172" i="6"/>
  <c r="P173" i="6"/>
  <c r="P197" i="6"/>
  <c r="P207" i="6" s="1"/>
  <c r="P210" i="6"/>
  <c r="P211" i="6"/>
  <c r="P221" i="6"/>
  <c r="P223" i="6"/>
  <c r="P224" i="6"/>
  <c r="P225" i="6"/>
  <c r="P226" i="6"/>
  <c r="P227" i="6"/>
  <c r="P236" i="6"/>
  <c r="P243" i="6"/>
  <c r="P244" i="6"/>
  <c r="P245" i="6"/>
  <c r="P246" i="6"/>
  <c r="P253" i="6"/>
  <c r="P254" i="6"/>
  <c r="P255" i="6"/>
  <c r="P256" i="6"/>
  <c r="P257" i="6"/>
  <c r="P258" i="6"/>
  <c r="P268" i="6"/>
  <c r="E275" i="6"/>
  <c r="F275" i="6"/>
  <c r="G275" i="6"/>
  <c r="H275" i="6"/>
  <c r="P278" i="6"/>
  <c r="P280" i="6"/>
  <c r="P281" i="6"/>
  <c r="P282" i="6"/>
  <c r="P283" i="6"/>
  <c r="P284" i="6"/>
  <c r="E291" i="6"/>
  <c r="F291" i="6"/>
  <c r="G291" i="6"/>
  <c r="H291" i="6"/>
  <c r="P294" i="6"/>
  <c r="P295" i="6"/>
  <c r="P296" i="6"/>
  <c r="P297" i="6"/>
  <c r="D301" i="6"/>
  <c r="E301" i="6"/>
  <c r="F301" i="6"/>
  <c r="G301" i="6"/>
  <c r="H301" i="6"/>
  <c r="P313" i="6"/>
  <c r="P314" i="6"/>
  <c r="P315" i="6"/>
  <c r="P316" i="6"/>
  <c r="P317" i="6"/>
  <c r="P318" i="6"/>
  <c r="P319" i="6"/>
  <c r="D322" i="6"/>
  <c r="E322" i="6"/>
  <c r="F322" i="6"/>
  <c r="G322" i="6"/>
  <c r="H322" i="6"/>
  <c r="P325" i="6"/>
  <c r="P326" i="6"/>
  <c r="P327" i="6"/>
  <c r="P331" i="6"/>
  <c r="P332" i="6"/>
  <c r="P338" i="6"/>
  <c r="P339" i="6"/>
  <c r="P340" i="6"/>
  <c r="P341" i="6"/>
  <c r="P342" i="6"/>
  <c r="P343" i="6"/>
  <c r="P344" i="6"/>
  <c r="P345" i="6"/>
  <c r="P346" i="6"/>
  <c r="P347" i="6"/>
  <c r="P348" i="6"/>
  <c r="D351" i="6"/>
  <c r="E351" i="6"/>
  <c r="F351" i="6"/>
  <c r="G351" i="6"/>
  <c r="H351" i="6"/>
  <c r="P354" i="6"/>
  <c r="P355" i="6"/>
  <c r="P356" i="6"/>
  <c r="P357" i="6"/>
  <c r="D358" i="6"/>
  <c r="E358" i="6"/>
  <c r="F358" i="6"/>
  <c r="G358" i="6"/>
  <c r="H358" i="6"/>
  <c r="P232" i="6" l="1"/>
  <c r="P168" i="6"/>
  <c r="P291" i="6"/>
  <c r="P106" i="6"/>
  <c r="P118" i="6"/>
  <c r="D364" i="6"/>
  <c r="D366" i="6" s="1"/>
  <c r="G364" i="6"/>
  <c r="F364" i="6"/>
  <c r="E364" i="6"/>
  <c r="H364" i="6"/>
  <c r="P149" i="6"/>
  <c r="P142" i="6"/>
  <c r="P74" i="6"/>
  <c r="P42" i="6"/>
  <c r="P91" i="6"/>
  <c r="P81" i="6"/>
  <c r="P322" i="6"/>
  <c r="P301" i="6"/>
  <c r="P217" i="6"/>
  <c r="P335" i="6"/>
  <c r="P275" i="6"/>
  <c r="P351" i="6"/>
  <c r="P262" i="6"/>
  <c r="P358" i="6"/>
  <c r="P250" i="6"/>
  <c r="P366" i="6" l="1"/>
  <c r="D368" i="6"/>
  <c r="D182" i="2"/>
  <c r="P173" i="2"/>
  <c r="P174" i="2"/>
  <c r="P175" i="2"/>
  <c r="P176" i="2"/>
  <c r="P177" i="2"/>
  <c r="P143" i="2"/>
  <c r="P144" i="2"/>
  <c r="P145" i="2"/>
  <c r="D130" i="2"/>
  <c r="P150" i="2"/>
  <c r="P151" i="2"/>
  <c r="P152" i="2"/>
  <c r="P153" i="2"/>
  <c r="P154" i="2"/>
  <c r="E178" i="2"/>
  <c r="F178" i="2"/>
  <c r="G178" i="2"/>
  <c r="H178" i="2"/>
  <c r="E155" i="2"/>
  <c r="F155" i="2"/>
  <c r="G155" i="2"/>
  <c r="H155" i="2"/>
  <c r="D155" i="2"/>
  <c r="E146" i="2"/>
  <c r="F146" i="2"/>
  <c r="G146" i="2"/>
  <c r="H146" i="2"/>
  <c r="D146" i="2"/>
  <c r="E99" i="2"/>
  <c r="F99" i="2"/>
  <c r="G99" i="2"/>
  <c r="H99" i="2"/>
  <c r="D99" i="2"/>
  <c r="F17" i="2" l="1"/>
  <c r="D117" i="2"/>
  <c r="E117" i="2"/>
  <c r="D137" i="2" l="1"/>
  <c r="D35" i="2"/>
  <c r="D220" i="2" l="1"/>
  <c r="E164" i="2"/>
  <c r="E182" i="2"/>
  <c r="E137" i="2"/>
  <c r="E169" i="2"/>
  <c r="P190" i="2"/>
  <c r="P187" i="2"/>
  <c r="P186" i="2"/>
  <c r="P185" i="2"/>
  <c r="P181" i="2"/>
  <c r="P172" i="2"/>
  <c r="P168" i="2"/>
  <c r="P162" i="2"/>
  <c r="P140" i="2"/>
  <c r="P136" i="2"/>
  <c r="P133" i="2"/>
  <c r="P125" i="2"/>
  <c r="P111" i="2"/>
  <c r="P30" i="2"/>
  <c r="E17" i="2"/>
  <c r="E220" i="2" s="1"/>
  <c r="D164" i="2"/>
  <c r="D169" i="2"/>
  <c r="F117" i="2"/>
  <c r="G117" i="2"/>
  <c r="H117" i="2"/>
  <c r="G123" i="2"/>
  <c r="P23" i="2"/>
  <c r="P26" i="2"/>
  <c r="P27" i="2"/>
  <c r="D28" i="2"/>
  <c r="E28" i="2"/>
  <c r="F28" i="2"/>
  <c r="G28" i="2"/>
  <c r="H28" i="2"/>
  <c r="P33" i="2"/>
  <c r="P34" i="2"/>
  <c r="F35" i="2"/>
  <c r="G35" i="2"/>
  <c r="H35" i="2"/>
  <c r="P38" i="2"/>
  <c r="P39" i="2"/>
  <c r="P44" i="2"/>
  <c r="P49" i="2"/>
  <c r="P50" i="2"/>
  <c r="P55" i="2"/>
  <c r="P56" i="2"/>
  <c r="D57" i="2"/>
  <c r="E57" i="2"/>
  <c r="F57" i="2"/>
  <c r="G57" i="2"/>
  <c r="H57" i="2"/>
  <c r="P68" i="2"/>
  <c r="D69" i="2"/>
  <c r="E69" i="2"/>
  <c r="F69" i="2"/>
  <c r="G69" i="2"/>
  <c r="H69" i="2"/>
  <c r="P82" i="2"/>
  <c r="P83" i="2"/>
  <c r="P88" i="2"/>
  <c r="P89" i="2"/>
  <c r="D90" i="2"/>
  <c r="E90" i="2"/>
  <c r="F90" i="2"/>
  <c r="G90" i="2"/>
  <c r="H90" i="2"/>
  <c r="P93" i="2"/>
  <c r="P120" i="2"/>
  <c r="P121" i="2"/>
  <c r="P122" i="2"/>
  <c r="D123" i="2"/>
  <c r="E123" i="2"/>
  <c r="F123" i="2"/>
  <c r="H123" i="2"/>
  <c r="P128" i="2"/>
  <c r="P129" i="2"/>
  <c r="E130" i="2"/>
  <c r="F130" i="2"/>
  <c r="G130" i="2"/>
  <c r="H130" i="2"/>
  <c r="F137" i="2"/>
  <c r="G137" i="2"/>
  <c r="H137" i="2"/>
  <c r="P141" i="2"/>
  <c r="P142" i="2"/>
  <c r="P158" i="2"/>
  <c r="D159" i="2"/>
  <c r="E159" i="2"/>
  <c r="F159" i="2"/>
  <c r="G159" i="2"/>
  <c r="H159" i="2"/>
  <c r="P163" i="2"/>
  <c r="F164" i="2"/>
  <c r="G164" i="2"/>
  <c r="H164" i="2"/>
  <c r="P167" i="2"/>
  <c r="F169" i="2"/>
  <c r="G169" i="2"/>
  <c r="H169" i="2"/>
  <c r="F182" i="2"/>
  <c r="G182" i="2"/>
  <c r="H182" i="2"/>
  <c r="F220" i="2"/>
  <c r="G17" i="2"/>
  <c r="G220" i="2" s="1"/>
  <c r="H17" i="2"/>
  <c r="H220" i="2" s="1"/>
  <c r="P94" i="2"/>
  <c r="D218" i="2" l="1"/>
  <c r="E218" i="2"/>
  <c r="E222" i="2" s="1"/>
  <c r="H218" i="2"/>
  <c r="H222" i="2" s="1"/>
  <c r="G218" i="2"/>
  <c r="G222" i="2" s="1"/>
  <c r="F218" i="2"/>
  <c r="P84" i="2"/>
  <c r="P69" i="2"/>
  <c r="P159" i="2"/>
  <c r="P130" i="2"/>
  <c r="P57" i="2"/>
  <c r="P146" i="2"/>
  <c r="P155" i="2"/>
  <c r="P41" i="2"/>
  <c r="P169" i="2"/>
  <c r="P137" i="2"/>
  <c r="P123" i="2"/>
  <c r="P99" i="2"/>
  <c r="P46" i="2"/>
  <c r="P188" i="2"/>
  <c r="P164" i="2"/>
  <c r="P28" i="2"/>
  <c r="P182" i="2"/>
  <c r="P90" i="2"/>
  <c r="P35" i="2"/>
  <c r="P117" i="2"/>
  <c r="P178" i="2"/>
  <c r="P222" i="2" l="1"/>
  <c r="D222" i="2"/>
  <c r="P52" i="2" l="1"/>
  <c r="F222" i="2" l="1"/>
  <c r="L366" i="6" l="1"/>
  <c r="L368" i="6" s="1"/>
  <c r="F366" i="6"/>
  <c r="F368" i="6" s="1"/>
  <c r="E366" i="6"/>
  <c r="E368" i="6" s="1"/>
  <c r="N366" i="6"/>
  <c r="N368" i="6" s="1"/>
  <c r="O366" i="6"/>
  <c r="O368" i="6" s="1"/>
  <c r="G366" i="6"/>
  <c r="G368" i="6" s="1"/>
  <c r="K366" i="6"/>
  <c r="K368" i="6" s="1"/>
  <c r="M366" i="6"/>
  <c r="M368" i="6" s="1"/>
  <c r="H366" i="6"/>
  <c r="H368" i="6" s="1"/>
  <c r="I366" i="6"/>
  <c r="I368" i="6" s="1"/>
  <c r="J366" i="6"/>
  <c r="J368" i="6" s="1"/>
  <c r="P234" i="6"/>
  <c r="P364" i="6" l="1"/>
  <c r="P36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tc={53958587-8640-43B4-93C9-3F51675A0B2C}</author>
    <author>tc={C24B6CE3-9DB9-438D-937F-909EE70A270D}</author>
    <author>tc={80A1D09E-CBD8-469A-B2C8-C1680E04CA6E}</author>
    <author>tc={74DCEFDD-F672-4BAE-8CB7-215FDD47A4E9}</author>
    <author>tc={554980FB-A946-4C49-A506-9178367252EC}</author>
    <author>tc={421E8128-3849-4BC7-8687-A1B2A08888C7}</author>
    <author>tc={E0845325-F39E-42F8-BE11-2382839480F6}</author>
    <author>tc={82A87625-A693-46F5-84E2-82D9E0E5300F}</author>
    <author>tc={CDB21BF1-49A2-422A-85E4-018A65A85545}</author>
  </authors>
  <commentList>
    <comment ref="C32" authorId="0" shapeId="0" xr:uid="{53958587-8640-43B4-93C9-3F51675A0B2C}">
      <text>
        <t>[Threaded comment]
Your version of Excel allows you to read this threaded comment; however, any edits to it will get removed if the file is opened in a newer version of Excel. Learn more: https://go.microsoft.com/fwlink/?linkid=870924
Comment:
    Assets only over $5,000</t>
      </text>
    </comment>
    <comment ref="E44" authorId="1" shapeId="0" xr:uid="{C24B6CE3-9DB9-438D-937F-909EE70A270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Bathroom at the shop
</t>
      </text>
    </comment>
    <comment ref="H44" authorId="2" shapeId="0" xr:uid="{80A1D09E-CBD8-469A-B2C8-C1680E04CA6E}">
      <text>
        <t>[Threaded comment]
Your version of Excel allows you to read this threaded comment; however, any edits to it will get removed if the file is opened in a newer version of Excel. Learn more: https://go.microsoft.com/fwlink/?linkid=870924
Comment:
    Fence at yard</t>
      </text>
    </comment>
    <comment ref="C46" authorId="3" shapeId="0" xr:uid="{74DCEFDD-F672-4BAE-8CB7-215FDD47A4E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Fence
</t>
      </text>
    </comment>
    <comment ref="I63" authorId="4" shapeId="0" xr:uid="{554980FB-A946-4C49-A506-9178367252EC}">
      <text>
        <t>[Threaded comment]
Your version of Excel allows you to read this threaded comment; however, any edits to it will get removed if the file is opened in a newer version of Excel. Learn more: https://go.microsoft.com/fwlink/?linkid=870924
Comment:
    Jacob and Martin fee</t>
      </text>
    </comment>
    <comment ref="C84" authorId="5" shapeId="0" xr:uid="{421E8128-3849-4BC7-8687-A1B2A08888C7}">
      <text>
        <t>[Threaded comment]
Your version of Excel allows you to read this threaded comment; however, any edits to it will get removed if the file is opened in a newer version of Excel. Learn more: https://go.microsoft.com/fwlink/?linkid=870924
Comment:
    Half the cost of TML Liability &amp; Prop.</t>
      </text>
    </comment>
    <comment ref="E88" authorId="6" shapeId="0" xr:uid="{E0845325-F39E-42F8-BE11-2382839480F6}">
      <text>
        <t>[Threaded comment]
Your version of Excel allows you to read this threaded comment; however, any edits to it will get removed if the file is opened in a newer version of Excel. Learn more: https://go.microsoft.com/fwlink/?linkid=870924
Comment:
    Road repair spread across year 10k</t>
      </text>
    </comment>
    <comment ref="M88" authorId="7" shapeId="0" xr:uid="{82A87625-A693-46F5-84E2-82D9E0E5300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Road work 
</t>
      </text>
    </comment>
    <comment ref="D158" authorId="8" shapeId="0" xr:uid="{CDB21BF1-49A2-422A-85E4-018A65A8554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All for Robert to get CEUs and Waste water lic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tc={C74E33D3-708A-4C32-83D1-0C4E2F06A0F6}</author>
    <author>tc={B4D2C6E8-3730-4F37-9606-D8217023B0D7}</author>
    <author>tc={47194645-A4BE-4A06-A3E8-23BF60D53A4D}</author>
    <author>tc={98724AB5-BC2B-49EF-9E80-74F2336D1DDD}</author>
    <author>David</author>
    <author>tc={C807FD40-1B45-49DF-A4B9-B642CC0746D2}</author>
    <author>tc={EFA82E2A-0B24-4A12-B3F5-5F4F10FBC63E}</author>
  </authors>
  <commentList>
    <comment ref="E68" authorId="0" shapeId="0" xr:uid="{C74E33D3-708A-4C32-83D1-0C4E2F06A0F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Heavy trailer to carry skid steer and limbs
</t>
      </text>
    </comment>
    <comment ref="C112" authorId="1" shapeId="0" xr:uid="{B4D2C6E8-3730-4F37-9606-D8217023B0D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Took out of this budget
</t>
      </text>
    </comment>
    <comment ref="C189" authorId="2" shapeId="0" xr:uid="{47194645-A4BE-4A06-A3E8-23BF60D53A4D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cost of QB, &amp; McGee bookkeeping and cost of WMHCP</t>
      </text>
    </comment>
    <comment ref="C214" authorId="3" shapeId="0" xr:uid="{98724AB5-BC2B-49EF-9E80-74F2336D1DD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For front office </t>
      </text>
    </comment>
    <comment ref="C234" authorId="4" shapeId="0" xr:uid="{9587D94E-7FA7-412A-89AA-83FEDE2C8CFF}">
      <text>
        <r>
          <rPr>
            <b/>
            <sz val="9"/>
            <color indexed="81"/>
            <rFont val="Tahoma"/>
            <family val="2"/>
          </rPr>
          <t>David:</t>
        </r>
        <r>
          <rPr>
            <sz val="9"/>
            <color indexed="81"/>
            <rFont val="Tahoma"/>
            <family val="2"/>
          </rPr>
          <t xml:space="preserve">
this is 14 certified letters per month 
</t>
        </r>
      </text>
    </comment>
    <comment ref="D289" authorId="5" shapeId="0" xr:uid="{C807FD40-1B45-49DF-A4B9-B642CC0746D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$1000 for each
</t>
      </text>
    </comment>
    <comment ref="D316" authorId="6" shapeId="0" xr:uid="{EFA82E2A-0B24-4A12-B3F5-5F4F10FBC63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Ticket books and or choskies
</t>
      </text>
    </comment>
    <comment ref="C318" authorId="4" shapeId="0" xr:uid="{B350100A-4B68-4ECA-AA00-D296870410DE}">
      <text>
        <r>
          <rPr>
            <b/>
            <sz val="9"/>
            <color indexed="81"/>
            <rFont val="Tahoma"/>
            <family val="2"/>
          </rPr>
          <t>David:</t>
        </r>
        <r>
          <rPr>
            <sz val="9"/>
            <color indexed="81"/>
            <rFont val="Tahoma"/>
            <family val="2"/>
          </rPr>
          <t xml:space="preserve">
street signs
</t>
        </r>
      </text>
    </comment>
  </commentList>
</comments>
</file>

<file path=xl/sharedStrings.xml><?xml version="1.0" encoding="utf-8"?>
<sst xmlns="http://schemas.openxmlformats.org/spreadsheetml/2006/main" count="591" uniqueCount="302">
  <si>
    <t>Franchise Tax-Garbage</t>
  </si>
  <si>
    <t>Garbage Collection</t>
  </si>
  <si>
    <t>Sewer Collection</t>
  </si>
  <si>
    <t>Water Collection</t>
  </si>
  <si>
    <t>TOTAL REVENUE</t>
  </si>
  <si>
    <t>EXPENSES</t>
  </si>
  <si>
    <t>Legal &amp; Accounting</t>
  </si>
  <si>
    <t>Advertising/Required Notices</t>
  </si>
  <si>
    <t>Sewer</t>
  </si>
  <si>
    <t>Water</t>
  </si>
  <si>
    <t>Total Advertising/Required Notices</t>
  </si>
  <si>
    <t>Capital/Equipment Expense</t>
  </si>
  <si>
    <t>Total Capital/Equipment Expense</t>
  </si>
  <si>
    <t>Chemical</t>
  </si>
  <si>
    <t>Total Chemical</t>
  </si>
  <si>
    <t>Contract Labor</t>
  </si>
  <si>
    <t>Misc. Labor</t>
  </si>
  <si>
    <t>Total Contract Labor</t>
  </si>
  <si>
    <t>Dues &amp; Subscriptions</t>
  </si>
  <si>
    <t>Total Dues &amp; Subscriptions</t>
  </si>
  <si>
    <t>Equipment Rental</t>
  </si>
  <si>
    <t>Total Equipment Rental</t>
  </si>
  <si>
    <t>Sewer - Permit Fee</t>
  </si>
  <si>
    <t>Total Fees and Permits</t>
  </si>
  <si>
    <t>Fees and Permits</t>
  </si>
  <si>
    <t>Grant Expenses</t>
  </si>
  <si>
    <t>Water Main Grant, City Contribution</t>
  </si>
  <si>
    <t>Total Grant Expenses</t>
  </si>
  <si>
    <t>Insurance - Health</t>
  </si>
  <si>
    <t>Sewer (Freddy)</t>
  </si>
  <si>
    <t>Total Insurance - Health</t>
  </si>
  <si>
    <t>Insurance - Liability &amp; Property</t>
  </si>
  <si>
    <t>Total Insurance - Lib. &amp; Prop.</t>
  </si>
  <si>
    <t>Land Maintenance</t>
  </si>
  <si>
    <t>Total Land Maintenance</t>
  </si>
  <si>
    <t>Mobile Phones</t>
  </si>
  <si>
    <t>Total Mobile Phones</t>
  </si>
  <si>
    <t>Total Office Supplies</t>
  </si>
  <si>
    <t>Employer Payroll Tax Expense</t>
  </si>
  <si>
    <t>Total Employer Payroll Tax Expense</t>
  </si>
  <si>
    <t>Penalty and Interest Expense</t>
  </si>
  <si>
    <t>Other</t>
  </si>
  <si>
    <t>Total Penalty and Interest Expense</t>
  </si>
  <si>
    <t>Repair and Maintenance - Equipment</t>
  </si>
  <si>
    <t>Repair and Maintenance - Building</t>
  </si>
  <si>
    <t>Total Repair &amp; Maintenance - Equipment</t>
  </si>
  <si>
    <t>Total Repair &amp; Maintenance - Building</t>
  </si>
  <si>
    <t>Retirement - City Part</t>
  </si>
  <si>
    <t>Total Retirement City Part</t>
  </si>
  <si>
    <t>Salaries for Enterprise</t>
  </si>
  <si>
    <t>Total Salaries for Enterprise</t>
  </si>
  <si>
    <t>Total Seminar and Travel</t>
  </si>
  <si>
    <t>Samples</t>
  </si>
  <si>
    <t>Total Samples</t>
  </si>
  <si>
    <t>Supplies &amp; Day-to-Day Upkeep</t>
  </si>
  <si>
    <t>Total Supplies &amp; Day-to-Day Upkeep</t>
  </si>
  <si>
    <t>Uniforms</t>
  </si>
  <si>
    <t>Total Uniforms</t>
  </si>
  <si>
    <t>Utilities - Electric/Gas</t>
  </si>
  <si>
    <t>Total Utilities - Electric/Gas</t>
  </si>
  <si>
    <t>Vehicle - Gas, Oil, Etc.</t>
  </si>
  <si>
    <t>Sewer - Vehicles/Equipment</t>
  </si>
  <si>
    <t>Water - Vehicles/Equipment</t>
  </si>
  <si>
    <t>Total Vehicle - Gas, Oil, Etc.</t>
  </si>
  <si>
    <t>Water Purchases - NCTMWA</t>
  </si>
  <si>
    <t>TOTAL EXPENSE</t>
  </si>
  <si>
    <t>NET</t>
  </si>
  <si>
    <t>Cans</t>
  </si>
  <si>
    <t>Postage / Water</t>
  </si>
  <si>
    <t xml:space="preserve"> </t>
  </si>
  <si>
    <t>Water (Collin)</t>
  </si>
  <si>
    <t>Joe Naveret</t>
  </si>
  <si>
    <t>Joe Navarett</t>
  </si>
  <si>
    <t xml:space="preserve">Freddie Campos </t>
  </si>
  <si>
    <t>Robert Serrato</t>
  </si>
  <si>
    <t>Lalo Exiga</t>
  </si>
  <si>
    <t>Robert Serrato Jr.</t>
  </si>
  <si>
    <t xml:space="preserve">Robert Serrato Jr. </t>
  </si>
  <si>
    <t>Republic Services Sanitation</t>
  </si>
  <si>
    <t>Enterprise</t>
  </si>
  <si>
    <t>Ray Serrato</t>
  </si>
  <si>
    <t>Freddy Campos</t>
  </si>
  <si>
    <t>Robert Serratp Jr.</t>
  </si>
  <si>
    <t xml:space="preserve">Ray Serrato </t>
  </si>
  <si>
    <t xml:space="preserve">Robert Serrato </t>
  </si>
  <si>
    <t xml:space="preserve">Lalo Exiga </t>
  </si>
  <si>
    <t>Seminar and Travel/misc meals</t>
  </si>
  <si>
    <t>Sewer (material)</t>
  </si>
  <si>
    <t>Water/meals</t>
  </si>
  <si>
    <t>Animal Control/Street</t>
  </si>
  <si>
    <t>Police Department</t>
  </si>
  <si>
    <t>General</t>
  </si>
  <si>
    <t>Fire Department</t>
  </si>
  <si>
    <t>Vehicles - Maintanence and Repairs, Gas/Oil</t>
  </si>
  <si>
    <t>Total Utilities-Electric/Gas</t>
  </si>
  <si>
    <t>Airport</t>
  </si>
  <si>
    <t>Street</t>
  </si>
  <si>
    <t>Library</t>
  </si>
  <si>
    <t>Pool</t>
  </si>
  <si>
    <t>Other:EDC</t>
  </si>
  <si>
    <t>Other:EMS</t>
  </si>
  <si>
    <t>Other:Park</t>
  </si>
  <si>
    <t>Under Use Charge</t>
  </si>
  <si>
    <t>RV Park</t>
  </si>
  <si>
    <t>Utilities</t>
  </si>
  <si>
    <t>Animal Control / Street</t>
  </si>
  <si>
    <t>Municipal Court</t>
  </si>
  <si>
    <t>Total Supplies</t>
  </si>
  <si>
    <t xml:space="preserve">General </t>
  </si>
  <si>
    <t xml:space="preserve">Fire </t>
  </si>
  <si>
    <t>Animal Control</t>
  </si>
  <si>
    <t xml:space="preserve">Supplies </t>
  </si>
  <si>
    <t>Total Subsidies</t>
  </si>
  <si>
    <t>Library Subsidy- Monthly</t>
  </si>
  <si>
    <t>Fire Department-Subsidy-Monthly</t>
  </si>
  <si>
    <t>Subsidies</t>
  </si>
  <si>
    <t>Total Seminars and Travel</t>
  </si>
  <si>
    <t>Municipal</t>
  </si>
  <si>
    <t xml:space="preserve">Seminars and Travel </t>
  </si>
  <si>
    <t>Total Salaries</t>
  </si>
  <si>
    <t>Police Department Patrolman 2</t>
  </si>
  <si>
    <t>Police Department Patrolman 1</t>
  </si>
  <si>
    <t xml:space="preserve">Police Department Chief </t>
  </si>
  <si>
    <t>City Secretary</t>
  </si>
  <si>
    <t>City Manager</t>
  </si>
  <si>
    <t>Salaries</t>
  </si>
  <si>
    <t>Total Retirement - City Part</t>
  </si>
  <si>
    <t>TMRS</t>
  </si>
  <si>
    <t>Total Repair &amp; Maintenance Equip.</t>
  </si>
  <si>
    <t>Repair and Maintenance of Equipment</t>
  </si>
  <si>
    <t>Total Repair &amp; Maintenance Bldg.</t>
  </si>
  <si>
    <t>Repair and maintenance of Building</t>
  </si>
  <si>
    <t>Total Payroll Expense</t>
  </si>
  <si>
    <t>Municipal Court, Judge</t>
  </si>
  <si>
    <t>Police Patrolman 1</t>
  </si>
  <si>
    <t>Police Chief</t>
  </si>
  <si>
    <t>Total Municipal Court Costs &amp; Fees</t>
  </si>
  <si>
    <t>Court Fees</t>
  </si>
  <si>
    <t>Omnibase</t>
  </si>
  <si>
    <t>Municipal Court Costs &amp; Fees</t>
  </si>
  <si>
    <t>Total Mobile Phone</t>
  </si>
  <si>
    <t>Air Cards Police Cars</t>
  </si>
  <si>
    <t xml:space="preserve">Mobile Phones </t>
  </si>
  <si>
    <t>Legal and Accounting Consultations</t>
  </si>
  <si>
    <t>Knox County Appraisal District</t>
  </si>
  <si>
    <t>Total Insurance - Lib, Prop &amp; Other</t>
  </si>
  <si>
    <t>Insurance Lib - Prop other</t>
  </si>
  <si>
    <t>Insurance -  Lib, Prop &amp; Other</t>
  </si>
  <si>
    <t xml:space="preserve">Total Insurance - Health </t>
  </si>
  <si>
    <t>Police</t>
  </si>
  <si>
    <t>Housing Expense</t>
  </si>
  <si>
    <t>ARP</t>
  </si>
  <si>
    <t>TxCDBG</t>
  </si>
  <si>
    <t>Grant Expense</t>
  </si>
  <si>
    <t>Total Fee and Permits</t>
  </si>
  <si>
    <t>Animal Control/Pool</t>
  </si>
  <si>
    <t>Equipment Rental /Lease</t>
  </si>
  <si>
    <t>Election Expenses</t>
  </si>
  <si>
    <t>Total Dues and Subscription</t>
  </si>
  <si>
    <t>Dues and Subscriptions</t>
  </si>
  <si>
    <t>Postage Box Rent</t>
  </si>
  <si>
    <t>Election</t>
  </si>
  <si>
    <t>Code Enforcement / Police</t>
  </si>
  <si>
    <t>Total Payments from Gross Sales Tax</t>
  </si>
  <si>
    <t>Street Maintenance</t>
  </si>
  <si>
    <t xml:space="preserve">Sales Tax </t>
  </si>
  <si>
    <t>Pool, Park, City Hall</t>
  </si>
  <si>
    <t>Chemicals</t>
  </si>
  <si>
    <t xml:space="preserve">Pool </t>
  </si>
  <si>
    <t>Fire Dept</t>
  </si>
  <si>
    <t xml:space="preserve">Municipal Court </t>
  </si>
  <si>
    <t xml:space="preserve">Animal Control </t>
  </si>
  <si>
    <t>Capital/Equipment</t>
  </si>
  <si>
    <t>Total Advertising</t>
  </si>
  <si>
    <t>Advertising</t>
  </si>
  <si>
    <t>Total Income-General</t>
  </si>
  <si>
    <t>Grants</t>
  </si>
  <si>
    <t>Misc. Sales / Permits</t>
  </si>
  <si>
    <t>City Sales Tax- Comptroller</t>
  </si>
  <si>
    <t>Ad Valorem Tax- Gen</t>
  </si>
  <si>
    <t>Franchise Tax-cable,gas,etc. (Atmos, Windstream, Santa Rosa)</t>
  </si>
  <si>
    <t>Electric Gross Rcpt. Tax-street (AEP)</t>
  </si>
  <si>
    <t>Lease/Misc/Sale of Equip</t>
  </si>
  <si>
    <t>2026-2027</t>
  </si>
  <si>
    <t>Total Promotion &amp; Events</t>
  </si>
  <si>
    <t>TMCN</t>
  </si>
  <si>
    <t>Ambulance Barn</t>
  </si>
  <si>
    <t>Shop &amp; Yard</t>
  </si>
  <si>
    <t>Audit</t>
  </si>
  <si>
    <t>Legal</t>
  </si>
  <si>
    <t xml:space="preserve">Legal &amp; Accounting total </t>
  </si>
  <si>
    <t xml:space="preserve">Accounts Payable </t>
  </si>
  <si>
    <t>Postage (certified letters)</t>
  </si>
  <si>
    <t xml:space="preserve">Misc/Fees/Meals </t>
  </si>
  <si>
    <t>Copier 2</t>
  </si>
  <si>
    <t>Joe Navarete</t>
  </si>
  <si>
    <t xml:space="preserve">Robert Serrato  </t>
  </si>
  <si>
    <t>Accounts Payable</t>
  </si>
  <si>
    <t>Pool Lifeguards &amp; MGR</t>
  </si>
  <si>
    <t>Rental Lease total</t>
  </si>
  <si>
    <t>Above &amp; Beyond</t>
  </si>
  <si>
    <t xml:space="preserve">Judge </t>
  </si>
  <si>
    <t>fundview</t>
  </si>
  <si>
    <t>Adobe X3</t>
  </si>
  <si>
    <t>New Years Party</t>
  </si>
  <si>
    <t xml:space="preserve">Easter Promotion </t>
  </si>
  <si>
    <t xml:space="preserve">May Concert  Cinco de Mayo Cookoff </t>
  </si>
  <si>
    <t>Tail Gate Party</t>
  </si>
  <si>
    <t>County Festival (Fair)</t>
  </si>
  <si>
    <t>Mogulween</t>
  </si>
  <si>
    <t>Thanksgiving Drive ends with outdoor street dance</t>
  </si>
  <si>
    <t>EDC-B</t>
  </si>
  <si>
    <t>EDC-A</t>
  </si>
  <si>
    <t>PROMOTION &amp; EVENTS</t>
  </si>
  <si>
    <t>spare line for additive</t>
  </si>
  <si>
    <t>March Concert series</t>
  </si>
  <si>
    <t>July 4th  - Concert</t>
  </si>
  <si>
    <t xml:space="preserve">Christmas Downtown Banquet </t>
  </si>
  <si>
    <t>Code Enforcement / Police/AC</t>
  </si>
  <si>
    <t>Street Sweeper</t>
  </si>
  <si>
    <t>Lake Way Golf Course</t>
  </si>
  <si>
    <t xml:space="preserve">Election Expenses Total </t>
  </si>
  <si>
    <t xml:space="preserve">Housing Expense Total </t>
  </si>
  <si>
    <t>KC Appraisal Distr Total</t>
  </si>
  <si>
    <t xml:space="preserve">Total Misc/Fees/Meals </t>
  </si>
  <si>
    <t>Cusi</t>
  </si>
  <si>
    <t>CCR</t>
  </si>
  <si>
    <t>TCEQ</t>
  </si>
  <si>
    <t>Supplies</t>
  </si>
  <si>
    <t>Apsco</t>
  </si>
  <si>
    <t>Premiere water works</t>
  </si>
  <si>
    <t xml:space="preserve">A+ Auto </t>
  </si>
  <si>
    <t>Jsystems</t>
  </si>
  <si>
    <t xml:space="preserve">John Deeere </t>
  </si>
  <si>
    <t>Abi environmental serv.</t>
  </si>
  <si>
    <t xml:space="preserve">Total Overtime </t>
  </si>
  <si>
    <t xml:space="preserve">Total </t>
  </si>
  <si>
    <t>Cash Flow</t>
  </si>
  <si>
    <t>Banquet</t>
  </si>
  <si>
    <t>Sale of Crop &amp; Misc Equipment</t>
  </si>
  <si>
    <t>City of Munday monthly breakdown of expense</t>
  </si>
  <si>
    <t xml:space="preserve">July </t>
  </si>
  <si>
    <t>June</t>
  </si>
  <si>
    <t>Mar</t>
  </si>
  <si>
    <t>Feb</t>
  </si>
  <si>
    <t>Jan</t>
  </si>
  <si>
    <t>Dec</t>
  </si>
  <si>
    <t>Nov</t>
  </si>
  <si>
    <t>Oct</t>
  </si>
  <si>
    <t xml:space="preserve">  </t>
  </si>
  <si>
    <t>office manager</t>
  </si>
  <si>
    <t>golf course</t>
  </si>
  <si>
    <t>Library  line for additive</t>
  </si>
  <si>
    <t>City Council end of year</t>
  </si>
  <si>
    <t>May</t>
  </si>
  <si>
    <t>Sept</t>
  </si>
  <si>
    <t>Audit include the cost of McGee &amp; QB Online</t>
  </si>
  <si>
    <t>OVERTIME HOURS</t>
  </si>
  <si>
    <t xml:space="preserve">April </t>
  </si>
  <si>
    <t xml:space="preserve">Aug </t>
  </si>
  <si>
    <t xml:space="preserve">Pool Kick OFF BASH </t>
  </si>
  <si>
    <t xml:space="preserve">Pool Kickoff Bash </t>
  </si>
  <si>
    <t xml:space="preserve">Pool sponsorships &amp; Receipts </t>
  </si>
  <si>
    <t>Municipal Court Revenue</t>
  </si>
  <si>
    <t xml:space="preserve">Employee Rewards &amp; Recognitions </t>
  </si>
  <si>
    <t>Munday Wall of Honor</t>
  </si>
  <si>
    <t>Country Festival (Fair)</t>
  </si>
  <si>
    <t>RV Park Revenue</t>
  </si>
  <si>
    <t>Copier 1</t>
  </si>
  <si>
    <t xml:space="preserve">Municipal Court Fines Collected </t>
  </si>
  <si>
    <t>Interest Income General</t>
  </si>
  <si>
    <t xml:space="preserve">Animal Control &amp; Code Enforcement </t>
  </si>
  <si>
    <t xml:space="preserve">May Concert  Cinco Cookoff </t>
  </si>
  <si>
    <t>Comptroller for Municipal court  (1/3)</t>
  </si>
  <si>
    <t xml:space="preserve">      </t>
  </si>
  <si>
    <t xml:space="preserve">Street </t>
  </si>
  <si>
    <t>Totals</t>
  </si>
  <si>
    <t>floor mats</t>
  </si>
  <si>
    <t>Telephone- IT</t>
  </si>
  <si>
    <t>Total Telephone - IT</t>
  </si>
  <si>
    <t xml:space="preserve">Contingency </t>
  </si>
  <si>
    <t xml:space="preserve">Total Transfer to Enterprise </t>
  </si>
  <si>
    <t>transfer from Enterprise</t>
  </si>
  <si>
    <t>Insurance - Liability &amp; Prop</t>
  </si>
  <si>
    <t>Winston Stephens</t>
  </si>
  <si>
    <t>Contingency</t>
  </si>
  <si>
    <t>Interest on Account</t>
  </si>
  <si>
    <t xml:space="preserve">Trash Roll off containers </t>
  </si>
  <si>
    <t>add Baseball Field</t>
  </si>
  <si>
    <t xml:space="preserve">transfer from Operations </t>
  </si>
  <si>
    <t>wrong</t>
  </si>
  <si>
    <t xml:space="preserve">Total Grant </t>
  </si>
  <si>
    <t xml:space="preserve">    </t>
  </si>
  <si>
    <t>Vacation Buyback</t>
  </si>
  <si>
    <t xml:space="preserve">Total Buyback </t>
  </si>
  <si>
    <t>CNH-Wylie</t>
  </si>
  <si>
    <t>Winston Stephens consultant</t>
  </si>
  <si>
    <t>IworQ</t>
  </si>
  <si>
    <t xml:space="preserve">WEBSITE </t>
  </si>
  <si>
    <t xml:space="preserve">Operations </t>
  </si>
  <si>
    <t>City of Munday 2026-2027 Operating Ammended Budget</t>
  </si>
  <si>
    <t>Ammended 10-13-2026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</si>
</sst>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3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Arial"/>
      <family val="2"/>
    </font>
    <font>
      <u/>
      <sz val="12"/>
      <color theme="1"/>
      <name val="Arial"/>
      <family val="2"/>
    </font>
    <font>
      <b/>
      <sz val="16"/>
      <color theme="1"/>
      <name val="Arial"/>
      <family val="2"/>
    </font>
    <font>
      <sz val="9"/>
      <color indexed="81"/>
      <name val="Tahoma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u/>
      <sz val="10"/>
      <name val="Arial"/>
      <family val="2"/>
    </font>
    <font>
      <b/>
      <sz val="48"/>
      <color theme="1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u/>
      <sz val="12"/>
      <color theme="1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4"/>
      <color theme="1"/>
      <name val="Impac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3" fillId="0" borderId="0"/>
  </cellStyleXfs>
  <cellXfs count="178">
    <xf numFmtId="0" fontId="0" fillId="0" borderId="0" xfId="0"/>
    <xf numFmtId="0" fontId="8" fillId="0" borderId="0" xfId="0" applyFont="1"/>
    <xf numFmtId="0" fontId="7" fillId="0" borderId="0" xfId="0" applyFont="1"/>
    <xf numFmtId="0" fontId="13" fillId="0" borderId="0" xfId="0" applyFont="1"/>
    <xf numFmtId="0" fontId="16" fillId="0" borderId="0" xfId="0" applyFont="1"/>
    <xf numFmtId="44" fontId="16" fillId="0" borderId="0" xfId="1" applyFont="1"/>
    <xf numFmtId="0" fontId="14" fillId="0" borderId="0" xfId="0" applyFont="1"/>
    <xf numFmtId="44" fontId="16" fillId="0" borderId="0" xfId="1" applyFont="1" applyFill="1"/>
    <xf numFmtId="0" fontId="13" fillId="0" borderId="0" xfId="0" applyFont="1" applyProtection="1">
      <protection locked="0"/>
    </xf>
    <xf numFmtId="8" fontId="11" fillId="0" borderId="0" xfId="0" applyNumberFormat="1" applyFont="1" applyProtection="1">
      <protection locked="0"/>
    </xf>
    <xf numFmtId="8" fontId="10" fillId="0" borderId="0" xfId="0" applyNumberFormat="1" applyFont="1" applyProtection="1">
      <protection locked="0"/>
    </xf>
    <xf numFmtId="44" fontId="11" fillId="0" borderId="0" xfId="2" applyFont="1" applyBorder="1"/>
    <xf numFmtId="0" fontId="17" fillId="0" borderId="0" xfId="0" applyFont="1" applyAlignment="1">
      <alignment horizontal="center"/>
    </xf>
    <xf numFmtId="0" fontId="13" fillId="0" borderId="3" xfId="0" applyFont="1" applyBorder="1"/>
    <xf numFmtId="0" fontId="13" fillId="0" borderId="14" xfId="0" applyFont="1" applyBorder="1"/>
    <xf numFmtId="8" fontId="11" fillId="0" borderId="4" xfId="0" applyNumberFormat="1" applyFont="1" applyBorder="1" applyProtection="1">
      <protection locked="0"/>
    </xf>
    <xf numFmtId="0" fontId="13" fillId="0" borderId="15" xfId="0" applyFont="1" applyBorder="1"/>
    <xf numFmtId="0" fontId="14" fillId="0" borderId="15" xfId="0" applyFont="1" applyBorder="1"/>
    <xf numFmtId="0" fontId="13" fillId="3" borderId="15" xfId="0" applyFont="1" applyFill="1" applyBorder="1"/>
    <xf numFmtId="0" fontId="14" fillId="0" borderId="15" xfId="0" applyFont="1" applyBorder="1" applyAlignment="1">
      <alignment horizontal="right"/>
    </xf>
    <xf numFmtId="3" fontId="5" fillId="0" borderId="0" xfId="0" applyNumberFormat="1" applyFont="1" applyAlignment="1">
      <alignment horizontal="center"/>
    </xf>
    <xf numFmtId="0" fontId="13" fillId="2" borderId="0" xfId="0" applyFont="1" applyFill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4" fontId="11" fillId="0" borderId="3" xfId="2" applyFont="1" applyBorder="1"/>
    <xf numFmtId="44" fontId="13" fillId="0" borderId="0" xfId="0" applyNumberFormat="1" applyFont="1"/>
    <xf numFmtId="0" fontId="13" fillId="0" borderId="15" xfId="0" applyFont="1" applyBorder="1" applyAlignment="1">
      <alignment horizontal="left"/>
    </xf>
    <xf numFmtId="164" fontId="13" fillId="0" borderId="15" xfId="2" applyNumberFormat="1" applyFont="1" applyFill="1" applyBorder="1" applyAlignment="1">
      <alignment horizontal="center"/>
    </xf>
    <xf numFmtId="164" fontId="22" fillId="0" borderId="15" xfId="0" applyNumberFormat="1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164" fontId="22" fillId="0" borderId="15" xfId="2" applyNumberFormat="1" applyFont="1" applyFill="1" applyBorder="1" applyAlignment="1">
      <alignment horizontal="center"/>
    </xf>
    <xf numFmtId="164" fontId="13" fillId="0" borderId="15" xfId="2" applyNumberFormat="1" applyFont="1" applyBorder="1" applyAlignment="1">
      <alignment horizontal="center"/>
    </xf>
    <xf numFmtId="0" fontId="23" fillId="0" borderId="15" xfId="0" applyFont="1" applyBorder="1" applyAlignment="1">
      <alignment horizontal="right"/>
    </xf>
    <xf numFmtId="8" fontId="24" fillId="0" borderId="15" xfId="0" applyNumberFormat="1" applyFont="1" applyBorder="1"/>
    <xf numFmtId="164" fontId="14" fillId="0" borderId="15" xfId="2" applyNumberFormat="1" applyFont="1" applyBorder="1" applyAlignment="1">
      <alignment horizontal="center"/>
    </xf>
    <xf numFmtId="8" fontId="24" fillId="2" borderId="15" xfId="0" applyNumberFormat="1" applyFont="1" applyFill="1" applyBorder="1"/>
    <xf numFmtId="8" fontId="13" fillId="0" borderId="15" xfId="0" applyNumberFormat="1" applyFont="1" applyBorder="1"/>
    <xf numFmtId="0" fontId="23" fillId="0" borderId="15" xfId="0" applyFont="1" applyBorder="1" applyAlignment="1">
      <alignment horizontal="left"/>
    </xf>
    <xf numFmtId="0" fontId="13" fillId="0" borderId="15" xfId="0" applyFont="1" applyBorder="1" applyAlignment="1">
      <alignment horizontal="right"/>
    </xf>
    <xf numFmtId="164" fontId="13" fillId="0" borderId="13" xfId="0" applyNumberFormat="1" applyFont="1" applyBorder="1" applyAlignment="1">
      <alignment horizontal="center"/>
    </xf>
    <xf numFmtId="164" fontId="13" fillId="0" borderId="13" xfId="2" applyNumberFormat="1" applyFont="1" applyFill="1" applyBorder="1" applyAlignment="1">
      <alignment horizontal="center"/>
    </xf>
    <xf numFmtId="14" fontId="13" fillId="0" borderId="15" xfId="0" applyNumberFormat="1" applyFont="1" applyBorder="1" applyAlignment="1">
      <alignment horizontal="left" wrapText="1"/>
    </xf>
    <xf numFmtId="0" fontId="13" fillId="0" borderId="7" xfId="0" applyFont="1" applyBorder="1"/>
    <xf numFmtId="0" fontId="13" fillId="0" borderId="11" xfId="0" applyFont="1" applyBorder="1" applyAlignment="1">
      <alignment horizontal="center"/>
    </xf>
    <xf numFmtId="0" fontId="13" fillId="4" borderId="15" xfId="0" applyFont="1" applyFill="1" applyBorder="1"/>
    <xf numFmtId="0" fontId="13" fillId="5" borderId="15" xfId="0" applyFont="1" applyFill="1" applyBorder="1"/>
    <xf numFmtId="0" fontId="19" fillId="4" borderId="15" xfId="0" applyFont="1" applyFill="1" applyBorder="1"/>
    <xf numFmtId="164" fontId="14" fillId="4" borderId="15" xfId="2" applyNumberFormat="1" applyFont="1" applyFill="1" applyBorder="1" applyAlignment="1">
      <alignment horizontal="center"/>
    </xf>
    <xf numFmtId="0" fontId="13" fillId="6" borderId="15" xfId="0" applyFont="1" applyFill="1" applyBorder="1"/>
    <xf numFmtId="0" fontId="15" fillId="6" borderId="15" xfId="0" applyFont="1" applyFill="1" applyBorder="1"/>
    <xf numFmtId="0" fontId="20" fillId="5" borderId="15" xfId="0" applyFont="1" applyFill="1" applyBorder="1"/>
    <xf numFmtId="0" fontId="27" fillId="0" borderId="15" xfId="0" applyFont="1" applyBorder="1"/>
    <xf numFmtId="0" fontId="27" fillId="5" borderId="15" xfId="0" applyFont="1" applyFill="1" applyBorder="1"/>
    <xf numFmtId="0" fontId="13" fillId="5" borderId="0" xfId="0" applyFont="1" applyFill="1"/>
    <xf numFmtId="8" fontId="32" fillId="5" borderId="5" xfId="0" applyNumberFormat="1" applyFont="1" applyFill="1" applyBorder="1" applyProtection="1">
      <protection locked="0"/>
    </xf>
    <xf numFmtId="0" fontId="13" fillId="0" borderId="5" xfId="0" applyFont="1" applyBorder="1" applyProtection="1">
      <protection locked="0"/>
    </xf>
    <xf numFmtId="8" fontId="34" fillId="4" borderId="5" xfId="0" applyNumberFormat="1" applyFont="1" applyFill="1" applyBorder="1" applyProtection="1">
      <protection locked="0"/>
    </xf>
    <xf numFmtId="8" fontId="9" fillId="0" borderId="5" xfId="0" applyNumberFormat="1" applyFont="1" applyBorder="1" applyProtection="1">
      <protection locked="0"/>
    </xf>
    <xf numFmtId="0" fontId="20" fillId="3" borderId="5" xfId="0" applyFont="1" applyFill="1" applyBorder="1"/>
    <xf numFmtId="8" fontId="9" fillId="0" borderId="14" xfId="0" applyNumberFormat="1" applyFont="1" applyBorder="1" applyProtection="1">
      <protection locked="0"/>
    </xf>
    <xf numFmtId="8" fontId="33" fillId="4" borderId="19" xfId="0" applyNumberFormat="1" applyFont="1" applyFill="1" applyBorder="1" applyProtection="1">
      <protection locked="0"/>
    </xf>
    <xf numFmtId="8" fontId="31" fillId="5" borderId="5" xfId="0" applyNumberFormat="1" applyFont="1" applyFill="1" applyBorder="1" applyProtection="1">
      <protection locked="0"/>
    </xf>
    <xf numFmtId="8" fontId="33" fillId="0" borderId="19" xfId="0" applyNumberFormat="1" applyFont="1" applyBorder="1" applyProtection="1">
      <protection locked="0"/>
    </xf>
    <xf numFmtId="8" fontId="33" fillId="4" borderId="19" xfId="0" applyNumberFormat="1" applyFont="1" applyFill="1" applyBorder="1" applyAlignment="1" applyProtection="1">
      <alignment horizontal="left"/>
      <protection locked="0"/>
    </xf>
    <xf numFmtId="8" fontId="18" fillId="0" borderId="5" xfId="0" applyNumberFormat="1" applyFont="1" applyBorder="1" applyProtection="1">
      <protection locked="0"/>
    </xf>
    <xf numFmtId="8" fontId="33" fillId="4" borderId="5" xfId="0" applyNumberFormat="1" applyFont="1" applyFill="1" applyBorder="1" applyProtection="1">
      <protection locked="0"/>
    </xf>
    <xf numFmtId="8" fontId="31" fillId="3" borderId="5" xfId="0" applyNumberFormat="1" applyFont="1" applyFill="1" applyBorder="1" applyProtection="1">
      <protection locked="0"/>
    </xf>
    <xf numFmtId="8" fontId="11" fillId="0" borderId="5" xfId="0" applyNumberFormat="1" applyFont="1" applyBorder="1" applyProtection="1">
      <protection locked="0"/>
    </xf>
    <xf numFmtId="8" fontId="31" fillId="4" borderId="19" xfId="0" applyNumberFormat="1" applyFont="1" applyFill="1" applyBorder="1" applyProtection="1">
      <protection locked="0"/>
    </xf>
    <xf numFmtId="8" fontId="11" fillId="0" borderId="14" xfId="0" applyNumberFormat="1" applyFont="1" applyBorder="1" applyProtection="1">
      <protection locked="0"/>
    </xf>
    <xf numFmtId="8" fontId="9" fillId="4" borderId="19" xfId="0" applyNumberFormat="1" applyFont="1" applyFill="1" applyBorder="1" applyProtection="1">
      <protection locked="0"/>
    </xf>
    <xf numFmtId="8" fontId="12" fillId="0" borderId="5" xfId="0" applyNumberFormat="1" applyFont="1" applyBorder="1" applyProtection="1">
      <protection locked="0"/>
    </xf>
    <xf numFmtId="0" fontId="20" fillId="4" borderId="19" xfId="0" applyFont="1" applyFill="1" applyBorder="1"/>
    <xf numFmtId="0" fontId="20" fillId="0" borderId="18" xfId="0" applyFont="1" applyBorder="1"/>
    <xf numFmtId="8" fontId="18" fillId="5" borderId="5" xfId="0" applyNumberFormat="1" applyFont="1" applyFill="1" applyBorder="1" applyProtection="1">
      <protection locked="0"/>
    </xf>
    <xf numFmtId="8" fontId="9" fillId="4" borderId="19" xfId="0" applyNumberFormat="1" applyFont="1" applyFill="1" applyBorder="1" applyAlignment="1" applyProtection="1">
      <alignment horizontal="left"/>
      <protection locked="0"/>
    </xf>
    <xf numFmtId="8" fontId="9" fillId="4" borderId="5" xfId="0" applyNumberFormat="1" applyFont="1" applyFill="1" applyBorder="1" applyProtection="1">
      <protection locked="0"/>
    </xf>
    <xf numFmtId="8" fontId="18" fillId="6" borderId="5" xfId="0" applyNumberFormat="1" applyFont="1" applyFill="1" applyBorder="1" applyProtection="1">
      <protection locked="0"/>
    </xf>
    <xf numFmtId="8" fontId="29" fillId="6" borderId="5" xfId="0" applyNumberFormat="1" applyFont="1" applyFill="1" applyBorder="1" applyProtection="1">
      <protection locked="0"/>
    </xf>
    <xf numFmtId="8" fontId="9" fillId="5" borderId="5" xfId="0" applyNumberFormat="1" applyFont="1" applyFill="1" applyBorder="1" applyProtection="1">
      <protection locked="0"/>
    </xf>
    <xf numFmtId="8" fontId="9" fillId="5" borderId="19" xfId="0" applyNumberFormat="1" applyFont="1" applyFill="1" applyBorder="1" applyProtection="1">
      <protection locked="0"/>
    </xf>
    <xf numFmtId="44" fontId="22" fillId="0" borderId="15" xfId="0" applyNumberFormat="1" applyFont="1" applyBorder="1" applyAlignment="1">
      <alignment horizontal="left"/>
    </xf>
    <xf numFmtId="8" fontId="22" fillId="0" borderId="15" xfId="0" applyNumberFormat="1" applyFont="1" applyBorder="1" applyAlignment="1" applyProtection="1">
      <alignment horizontal="left"/>
      <protection locked="0"/>
    </xf>
    <xf numFmtId="0" fontId="22" fillId="0" borderId="15" xfId="0" applyFont="1" applyBorder="1" applyAlignment="1" applyProtection="1">
      <alignment horizontal="left"/>
      <protection locked="0"/>
    </xf>
    <xf numFmtId="0" fontId="22" fillId="0" borderId="15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164" fontId="13" fillId="4" borderId="15" xfId="2" applyNumberFormat="1" applyFont="1" applyFill="1" applyBorder="1" applyAlignment="1">
      <alignment horizontal="center"/>
    </xf>
    <xf numFmtId="0" fontId="23" fillId="4" borderId="15" xfId="0" applyFont="1" applyFill="1" applyBorder="1" applyAlignment="1">
      <alignment horizontal="right"/>
    </xf>
    <xf numFmtId="0" fontId="14" fillId="4" borderId="15" xfId="0" applyFont="1" applyFill="1" applyBorder="1"/>
    <xf numFmtId="44" fontId="13" fillId="0" borderId="13" xfId="0" applyNumberFormat="1" applyFont="1" applyBorder="1" applyAlignment="1">
      <alignment horizontal="left"/>
    </xf>
    <xf numFmtId="8" fontId="20" fillId="5" borderId="0" xfId="0" applyNumberFormat="1" applyFont="1" applyFill="1"/>
    <xf numFmtId="8" fontId="9" fillId="5" borderId="0" xfId="0" applyNumberFormat="1" applyFont="1" applyFill="1" applyProtection="1">
      <protection locked="0"/>
    </xf>
    <xf numFmtId="0" fontId="20" fillId="5" borderId="10" xfId="0" applyFont="1" applyFill="1" applyBorder="1"/>
    <xf numFmtId="0" fontId="13" fillId="5" borderId="0" xfId="0" applyFont="1" applyFill="1" applyProtection="1">
      <protection locked="0"/>
    </xf>
    <xf numFmtId="17" fontId="14" fillId="2" borderId="16" xfId="0" applyNumberFormat="1" applyFont="1" applyFill="1" applyBorder="1" applyAlignment="1">
      <alignment horizontal="center" textRotation="60"/>
    </xf>
    <xf numFmtId="0" fontId="14" fillId="2" borderId="16" xfId="0" applyFont="1" applyFill="1" applyBorder="1" applyAlignment="1">
      <alignment horizontal="center" textRotation="60"/>
    </xf>
    <xf numFmtId="8" fontId="10" fillId="4" borderId="0" xfId="0" applyNumberFormat="1" applyFont="1" applyFill="1" applyProtection="1">
      <protection locked="0"/>
    </xf>
    <xf numFmtId="0" fontId="13" fillId="4" borderId="15" xfId="0" applyFont="1" applyFill="1" applyBorder="1" applyAlignment="1">
      <alignment horizontal="left"/>
    </xf>
    <xf numFmtId="164" fontId="14" fillId="4" borderId="15" xfId="0" applyNumberFormat="1" applyFont="1" applyFill="1" applyBorder="1" applyAlignment="1">
      <alignment horizontal="center"/>
    </xf>
    <xf numFmtId="164" fontId="26" fillId="4" borderId="15" xfId="2" applyNumberFormat="1" applyFont="1" applyFill="1" applyBorder="1" applyAlignment="1">
      <alignment horizontal="center"/>
    </xf>
    <xf numFmtId="164" fontId="20" fillId="4" borderId="15" xfId="2" applyNumberFormat="1" applyFont="1" applyFill="1" applyBorder="1" applyAlignment="1">
      <alignment horizontal="center"/>
    </xf>
    <xf numFmtId="164" fontId="26" fillId="4" borderId="15" xfId="0" applyNumberFormat="1" applyFont="1" applyFill="1" applyBorder="1" applyAlignment="1">
      <alignment horizontal="center"/>
    </xf>
    <xf numFmtId="8" fontId="18" fillId="5" borderId="19" xfId="0" applyNumberFormat="1" applyFont="1" applyFill="1" applyBorder="1" applyProtection="1">
      <protection locked="0"/>
    </xf>
    <xf numFmtId="164" fontId="28" fillId="0" borderId="15" xfId="2" applyNumberFormat="1" applyFont="1" applyBorder="1" applyAlignment="1">
      <alignment horizontal="center"/>
    </xf>
    <xf numFmtId="17" fontId="20" fillId="5" borderId="17" xfId="0" applyNumberFormat="1" applyFont="1" applyFill="1" applyBorder="1" applyAlignment="1">
      <alignment horizontal="center" textRotation="60"/>
    </xf>
    <xf numFmtId="0" fontId="20" fillId="5" borderId="17" xfId="0" applyFont="1" applyFill="1" applyBorder="1" applyAlignment="1">
      <alignment horizontal="center" textRotation="60"/>
    </xf>
    <xf numFmtId="0" fontId="13" fillId="2" borderId="15" xfId="0" applyFont="1" applyFill="1" applyBorder="1"/>
    <xf numFmtId="164" fontId="13" fillId="2" borderId="15" xfId="2" applyNumberFormat="1" applyFont="1" applyFill="1" applyBorder="1" applyAlignment="1">
      <alignment horizontal="center"/>
    </xf>
    <xf numFmtId="44" fontId="13" fillId="0" borderId="6" xfId="1" applyFont="1" applyFill="1" applyBorder="1"/>
    <xf numFmtId="44" fontId="13" fillId="0" borderId="7" xfId="1" applyFont="1" applyFill="1" applyBorder="1"/>
    <xf numFmtId="44" fontId="13" fillId="0" borderId="7" xfId="0" applyNumberFormat="1" applyFont="1" applyBorder="1"/>
    <xf numFmtId="44" fontId="13" fillId="0" borderId="8" xfId="1" applyFont="1" applyFill="1" applyBorder="1"/>
    <xf numFmtId="0" fontId="13" fillId="0" borderId="8" xfId="0" applyFont="1" applyBorder="1"/>
    <xf numFmtId="0" fontId="13" fillId="0" borderId="9" xfId="0" applyFont="1" applyBorder="1"/>
    <xf numFmtId="3" fontId="13" fillId="0" borderId="0" xfId="1" applyNumberFormat="1" applyFont="1" applyFill="1" applyBorder="1"/>
    <xf numFmtId="3" fontId="13" fillId="0" borderId="0" xfId="0" applyNumberFormat="1" applyFont="1"/>
    <xf numFmtId="3" fontId="13" fillId="0" borderId="20" xfId="0" applyNumberFormat="1" applyFont="1" applyBorder="1" applyAlignment="1">
      <alignment horizontal="center"/>
    </xf>
    <xf numFmtId="3" fontId="24" fillId="2" borderId="0" xfId="0" applyNumberFormat="1" applyFont="1" applyFill="1"/>
    <xf numFmtId="3" fontId="13" fillId="2" borderId="0" xfId="0" applyNumberFormat="1" applyFont="1" applyFill="1"/>
    <xf numFmtId="3" fontId="5" fillId="0" borderId="0" xfId="1" applyNumberFormat="1" applyFont="1" applyFill="1" applyBorder="1"/>
    <xf numFmtId="3" fontId="13" fillId="0" borderId="0" xfId="1" applyNumberFormat="1" applyFont="1" applyFill="1" applyBorder="1" applyAlignment="1">
      <alignment horizontal="center"/>
    </xf>
    <xf numFmtId="3" fontId="14" fillId="0" borderId="0" xfId="0" applyNumberFormat="1" applyFont="1"/>
    <xf numFmtId="3" fontId="14" fillId="0" borderId="0" xfId="1" applyNumberFormat="1" applyFont="1" applyFill="1" applyBorder="1"/>
    <xf numFmtId="3" fontId="14" fillId="0" borderId="20" xfId="0" applyNumberFormat="1" applyFont="1" applyBorder="1" applyAlignment="1">
      <alignment horizontal="center"/>
    </xf>
    <xf numFmtId="3" fontId="13" fillId="0" borderId="10" xfId="0" applyNumberFormat="1" applyFont="1" applyBorder="1"/>
    <xf numFmtId="3" fontId="5" fillId="0" borderId="12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3" fontId="35" fillId="5" borderId="1" xfId="0" applyNumberFormat="1" applyFont="1" applyFill="1" applyBorder="1"/>
    <xf numFmtId="3" fontId="14" fillId="5" borderId="1" xfId="0" applyNumberFormat="1" applyFont="1" applyFill="1" applyBorder="1"/>
    <xf numFmtId="3" fontId="14" fillId="0" borderId="1" xfId="0" applyNumberFormat="1" applyFont="1" applyBorder="1"/>
    <xf numFmtId="3" fontId="35" fillId="0" borderId="0" xfId="0" applyNumberFormat="1" applyFont="1"/>
    <xf numFmtId="3" fontId="13" fillId="0" borderId="0" xfId="1" applyNumberFormat="1" applyFont="1" applyFill="1"/>
    <xf numFmtId="3" fontId="13" fillId="0" borderId="0" xfId="1" applyNumberFormat="1" applyFont="1" applyBorder="1"/>
    <xf numFmtId="3" fontId="13" fillId="0" borderId="0" xfId="1" applyNumberFormat="1" applyFont="1"/>
    <xf numFmtId="3" fontId="14" fillId="4" borderId="1" xfId="0" applyNumberFormat="1" applyFont="1" applyFill="1" applyBorder="1"/>
    <xf numFmtId="3" fontId="14" fillId="4" borderId="1" xfId="1" applyNumberFormat="1" applyFont="1" applyFill="1" applyBorder="1"/>
    <xf numFmtId="3" fontId="7" fillId="4" borderId="19" xfId="0" applyNumberFormat="1" applyFont="1" applyFill="1" applyBorder="1" applyAlignment="1">
      <alignment horizontal="center"/>
    </xf>
    <xf numFmtId="3" fontId="36" fillId="5" borderId="1" xfId="0" applyNumberFormat="1" applyFont="1" applyFill="1" applyBorder="1"/>
    <xf numFmtId="3" fontId="37" fillId="5" borderId="1" xfId="0" applyNumberFormat="1" applyFont="1" applyFill="1" applyBorder="1"/>
    <xf numFmtId="3" fontId="37" fillId="4" borderId="1" xfId="1" applyNumberFormat="1" applyFont="1" applyFill="1" applyBorder="1"/>
    <xf numFmtId="3" fontId="37" fillId="4" borderId="19" xfId="0" applyNumberFormat="1" applyFont="1" applyFill="1" applyBorder="1" applyAlignment="1">
      <alignment horizontal="center"/>
    </xf>
    <xf numFmtId="3" fontId="35" fillId="5" borderId="0" xfId="0" applyNumberFormat="1" applyFont="1" applyFill="1"/>
    <xf numFmtId="3" fontId="13" fillId="5" borderId="0" xfId="0" applyNumberFormat="1" applyFont="1" applyFill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center"/>
    </xf>
    <xf numFmtId="3" fontId="14" fillId="0" borderId="1" xfId="1" applyNumberFormat="1" applyFont="1" applyFill="1" applyBorder="1"/>
    <xf numFmtId="3" fontId="14" fillId="0" borderId="1" xfId="1" applyNumberFormat="1" applyFont="1" applyBorder="1"/>
    <xf numFmtId="3" fontId="13" fillId="0" borderId="3" xfId="0" applyNumberFormat="1" applyFont="1" applyBorder="1" applyAlignment="1">
      <alignment horizontal="center"/>
    </xf>
    <xf numFmtId="3" fontId="14" fillId="0" borderId="19" xfId="0" applyNumberFormat="1" applyFont="1" applyBorder="1" applyAlignment="1">
      <alignment horizontal="center"/>
    </xf>
    <xf numFmtId="3" fontId="14" fillId="5" borderId="0" xfId="0" applyNumberFormat="1" applyFont="1" applyFill="1"/>
    <xf numFmtId="3" fontId="14" fillId="0" borderId="3" xfId="0" applyNumberFormat="1" applyFont="1" applyBorder="1" applyAlignment="1">
      <alignment horizontal="center"/>
    </xf>
    <xf numFmtId="3" fontId="14" fillId="0" borderId="0" xfId="1" applyNumberFormat="1" applyFont="1" applyFill="1"/>
    <xf numFmtId="3" fontId="13" fillId="0" borderId="0" xfId="1" applyNumberFormat="1" applyFont="1" applyFill="1" applyAlignment="1">
      <alignment horizontal="center"/>
    </xf>
    <xf numFmtId="3" fontId="14" fillId="0" borderId="0" xfId="0" applyNumberFormat="1" applyFont="1" applyAlignment="1">
      <alignment horizontal="center"/>
    </xf>
    <xf numFmtId="3" fontId="14" fillId="4" borderId="1" xfId="0" applyNumberFormat="1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14" fillId="0" borderId="1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3" fontId="14" fillId="0" borderId="0" xfId="1" applyNumberFormat="1" applyFont="1"/>
    <xf numFmtId="3" fontId="14" fillId="0" borderId="2" xfId="0" applyNumberFormat="1" applyFont="1" applyBorder="1" applyAlignment="1">
      <alignment horizontal="right"/>
    </xf>
    <xf numFmtId="3" fontId="14" fillId="0" borderId="2" xfId="1" applyNumberFormat="1" applyFont="1" applyFill="1" applyBorder="1"/>
    <xf numFmtId="3" fontId="14" fillId="0" borderId="2" xfId="1" applyNumberFormat="1" applyFont="1" applyBorder="1"/>
    <xf numFmtId="3" fontId="14" fillId="4" borderId="19" xfId="0" applyNumberFormat="1" applyFont="1" applyFill="1" applyBorder="1" applyAlignment="1">
      <alignment horizontal="center"/>
    </xf>
    <xf numFmtId="3" fontId="14" fillId="4" borderId="0" xfId="0" applyNumberFormat="1" applyFont="1" applyFill="1"/>
    <xf numFmtId="3" fontId="14" fillId="4" borderId="0" xfId="1" applyNumberFormat="1" applyFont="1" applyFill="1"/>
    <xf numFmtId="3" fontId="14" fillId="4" borderId="3" xfId="0" applyNumberFormat="1" applyFont="1" applyFill="1" applyBorder="1" applyAlignment="1">
      <alignment horizontal="center"/>
    </xf>
    <xf numFmtId="3" fontId="35" fillId="4" borderId="0" xfId="0" applyNumberFormat="1" applyFont="1" applyFill="1"/>
    <xf numFmtId="3" fontId="13" fillId="4" borderId="1" xfId="0" applyNumberFormat="1" applyFont="1" applyFill="1" applyBorder="1"/>
    <xf numFmtId="3" fontId="35" fillId="4" borderId="1" xfId="0" applyNumberFormat="1" applyFont="1" applyFill="1" applyBorder="1"/>
    <xf numFmtId="164" fontId="38" fillId="0" borderId="15" xfId="2" applyNumberFormat="1" applyFont="1" applyBorder="1" applyAlignment="1">
      <alignment horizontal="center"/>
    </xf>
    <xf numFmtId="8" fontId="24" fillId="7" borderId="15" xfId="0" applyNumberFormat="1" applyFont="1" applyFill="1" applyBorder="1"/>
    <xf numFmtId="164" fontId="13" fillId="7" borderId="15" xfId="2" applyNumberFormat="1" applyFont="1" applyFill="1" applyBorder="1" applyAlignment="1">
      <alignment horizontal="center"/>
    </xf>
    <xf numFmtId="8" fontId="24" fillId="7" borderId="15" xfId="0" applyNumberFormat="1" applyFont="1" applyFill="1" applyBorder="1" applyAlignment="1">
      <alignment horizontal="right"/>
    </xf>
    <xf numFmtId="164" fontId="20" fillId="7" borderId="15" xfId="2" applyNumberFormat="1" applyFont="1" applyFill="1" applyBorder="1" applyAlignment="1">
      <alignment horizontal="center"/>
    </xf>
    <xf numFmtId="0" fontId="1" fillId="0" borderId="0" xfId="0" applyFont="1"/>
    <xf numFmtId="0" fontId="30" fillId="0" borderId="0" xfId="0" applyFont="1" applyAlignment="1">
      <alignment horizontal="center"/>
    </xf>
    <xf numFmtId="3" fontId="35" fillId="5" borderId="0" xfId="0" applyNumberFormat="1" applyFont="1" applyFill="1" applyAlignment="1">
      <alignment horizontal="left"/>
    </xf>
  </cellXfs>
  <cellStyles count="6">
    <cellStyle name="Currency" xfId="1" builtinId="4"/>
    <cellStyle name="Currency 2" xfId="2" xr:uid="{CDF98723-DF04-412C-B36E-F80F2E5B604A}"/>
    <cellStyle name="Normal" xfId="0" builtinId="0"/>
    <cellStyle name="Normal 2" xfId="4" xr:uid="{A9930061-F4CE-48FD-93C5-4F899D0617B8}"/>
    <cellStyle name="Normal 3" xfId="5" xr:uid="{7346236C-472F-4236-B328-7B9701AEE383}"/>
    <cellStyle name="Percent 2" xfId="3" xr:uid="{2FADF7A2-8DF1-42AC-8320-91AFE2FA52D4}"/>
  </cellStyles>
  <dxfs count="0"/>
  <tableStyles count="0" defaultTableStyle="TableStyleMedium9" defaultPivotStyle="PivotStyleMedium7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vid Trevino" id="{4A2FFE25-7CD0-46C9-9EC8-AA8AE7F52166}" userId="48facdb5daea56be" providerId="Windows Live"/>
  <person displayName="David Caldwell" id="{678C8FFD-E041-4E4C-B5D1-C806C3120493}" userId="b0e7ab02203dd2ab" providerId="Windows Live"/>
  <person displayName="David Caldwell" id="{2E84A0E0-1EDA-485F-8E7F-4AB171B2F995}" userId="S::david.c@mundaytexas.com::2a73fb52-22a2-40e0-8581-20b3c41dd02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2" dT="2026-07-07T14:18:35.52" personId="{678C8FFD-E041-4E4C-B5D1-C806C3120493}" id="{53958587-8640-43B4-93C9-3F51675A0B2C}">
    <text>Assets only over $5,000</text>
  </threadedComment>
  <threadedComment ref="E44" dT="2026-07-07T13:29:48.50" personId="{678C8FFD-E041-4E4C-B5D1-C806C3120493}" id="{C24B6CE3-9DB9-438D-937F-909EE70A270D}">
    <text xml:space="preserve">Bathroom at the shop
</text>
  </threadedComment>
  <threadedComment ref="H44" dT="2026-07-23T20:54:47.87" personId="{2E84A0E0-1EDA-485F-8E7F-4AB171B2F995}" id="{80A1D09E-CBD8-469A-B2C8-C1680E04CA6E}">
    <text>Fence at yard</text>
  </threadedComment>
  <threadedComment ref="C46" dT="2026-07-07T13:28:58.16" personId="{678C8FFD-E041-4E4C-B5D1-C806C3120493}" id="{74DCEFDD-F672-4BAE-8CB7-215FDD47A4E9}">
    <text xml:space="preserve">Fence
</text>
  </threadedComment>
  <threadedComment ref="I63" dT="2026-07-07T13:51:48.02" personId="{678C8FFD-E041-4E4C-B5D1-C806C3120493}" id="{554980FB-A946-4C49-A506-9178367252EC}">
    <text>Jacob and Martin fee</text>
  </threadedComment>
  <threadedComment ref="C84" dT="2026-08-06T14:28:45.62" personId="{4A2FFE25-7CD0-46C9-9EC8-AA8AE7F52166}" id="{421E8128-3849-4BC7-8687-A1B2A08888C7}">
    <text>Half the cost of TML Liability &amp; Prop.</text>
  </threadedComment>
  <threadedComment ref="E88" dT="2026-07-30T23:40:31.31" personId="{2E84A0E0-1EDA-485F-8E7F-4AB171B2F995}" id="{E0845325-F39E-42F8-BE11-2382839480F6}">
    <text>Road repair spread across year 10k</text>
  </threadedComment>
  <threadedComment ref="M88" dT="2026-07-23T20:56:43.71" personId="{2E84A0E0-1EDA-485F-8E7F-4AB171B2F995}" id="{82A87625-A693-46F5-84E2-82D9E0E5300F}">
    <text xml:space="preserve">Road work 
</text>
  </threadedComment>
  <threadedComment ref="D158" dT="2026-07-23T20:59:25.20" personId="{2E84A0E0-1EDA-485F-8E7F-4AB171B2F995}" id="{CDB21BF1-49A2-422A-85E4-018A65A85545}">
    <text xml:space="preserve">All for Robert to get CEUs and Waste water lic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68" dT="2026-06-24T20:08:17.64" personId="{678C8FFD-E041-4E4C-B5D1-C806C3120493}" id="{C74E33D3-708A-4C32-83D1-0C4E2F06A0F6}">
    <text xml:space="preserve">Heavy trailer to carry skid steer and limbs
</text>
  </threadedComment>
  <threadedComment ref="C112" dT="2026-07-23T21:37:04.71" personId="{2E84A0E0-1EDA-485F-8E7F-4AB171B2F995}" id="{B4D2C6E8-3730-4F37-9606-D8217023B0D7}">
    <text xml:space="preserve">Took out of this budget
</text>
  </threadedComment>
  <threadedComment ref="C189" dT="2026-08-04T14:21:23.20" personId="{4A2FFE25-7CD0-46C9-9EC8-AA8AE7F52166}" id="{47194645-A4BE-4A06-A3E8-23BF60D53A4D}">
    <text>Includes cost of QB, &amp; McGee bookkeeping and cost of WMHCP</text>
  </threadedComment>
  <threadedComment ref="C214" dT="2026-07-23T21:44:28.89" personId="{2E84A0E0-1EDA-485F-8E7F-4AB171B2F995}" id="{98724AB5-BC2B-49EF-9E80-74F2336D1DDD}">
    <text xml:space="preserve">For front office </text>
  </threadedComment>
  <threadedComment ref="D289" dT="2026-07-23T21:51:02.19" personId="{2E84A0E0-1EDA-485F-8E7F-4AB171B2F995}" id="{C807FD40-1B45-49DF-A4B9-B642CC0746D2}">
    <text xml:space="preserve">$1000 for each
</text>
  </threadedComment>
  <threadedComment ref="D316" dT="2026-07-23T21:54:50.60" personId="{2E84A0E0-1EDA-485F-8E7F-4AB171B2F995}" id="{EFA82E2A-0B24-4A12-B3F5-5F4F10FBC63E}">
    <text xml:space="preserve">Ticket books and or choskies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57"/>
  <sheetViews>
    <sheetView tabSelected="1" zoomScale="55" zoomScaleNormal="55" workbookViewId="0">
      <pane ySplit="6" topLeftCell="A186" activePane="bottomLeft" state="frozen"/>
      <selection activeCell="U94" sqref="U94"/>
      <selection pane="bottomLeft" activeCell="F229" sqref="F229"/>
    </sheetView>
  </sheetViews>
  <sheetFormatPr defaultColWidth="11" defaultRowHeight="15.75" x14ac:dyDescent="0.25"/>
  <cols>
    <col min="1" max="1" width="4.125" customWidth="1"/>
    <col min="2" max="2" width="3.125" style="4" customWidth="1"/>
    <col min="3" max="3" width="33" style="4" customWidth="1"/>
    <col min="4" max="4" width="15.625" style="4" customWidth="1"/>
    <col min="5" max="5" width="13.125" style="4" customWidth="1"/>
    <col min="6" max="6" width="12.5" style="4" customWidth="1"/>
    <col min="7" max="7" width="14" style="4" bestFit="1" customWidth="1"/>
    <col min="8" max="8" width="12.625" style="4" customWidth="1"/>
    <col min="9" max="9" width="11.875" style="4" customWidth="1"/>
    <col min="10" max="10" width="11.625" style="4" customWidth="1"/>
    <col min="11" max="11" width="12.125" style="4" customWidth="1"/>
    <col min="12" max="12" width="12" style="4" customWidth="1"/>
    <col min="13" max="13" width="13.125" style="4" bestFit="1" customWidth="1"/>
    <col min="14" max="14" width="12.25" style="4" customWidth="1"/>
    <col min="15" max="15" width="12.125" style="4" customWidth="1"/>
    <col min="16" max="16" width="13.875" style="22" customWidth="1"/>
  </cols>
  <sheetData>
    <row r="1" spans="1:16" ht="20.100000000000001" customHeight="1" x14ac:dyDescent="0.25"/>
    <row r="2" spans="1:16" ht="20.100000000000001" customHeight="1" x14ac:dyDescent="0.3">
      <c r="C2" s="1" t="s">
        <v>240</v>
      </c>
      <c r="G2" s="175" t="s">
        <v>301</v>
      </c>
    </row>
    <row r="3" spans="1:16" ht="20.100000000000001" customHeight="1" x14ac:dyDescent="0.3">
      <c r="C3" s="1" t="s">
        <v>183</v>
      </c>
    </row>
    <row r="4" spans="1:16" ht="20.100000000000001" customHeight="1" x14ac:dyDescent="0.25"/>
    <row r="5" spans="1:16" ht="20.100000000000001" customHeight="1" x14ac:dyDescent="0.25">
      <c r="D5" s="12">
        <v>2026</v>
      </c>
      <c r="E5" s="12">
        <v>2026</v>
      </c>
      <c r="F5" s="12">
        <v>2026</v>
      </c>
      <c r="G5" s="12">
        <v>2027</v>
      </c>
      <c r="H5" s="12">
        <v>2027</v>
      </c>
      <c r="I5" s="12">
        <v>2027</v>
      </c>
      <c r="J5" s="12">
        <v>2027</v>
      </c>
      <c r="K5" s="12">
        <v>2027</v>
      </c>
      <c r="L5" s="12">
        <v>2027</v>
      </c>
      <c r="M5" s="12">
        <v>2027</v>
      </c>
      <c r="N5" s="12">
        <v>2027</v>
      </c>
      <c r="O5" s="12">
        <v>2027</v>
      </c>
    </row>
    <row r="6" spans="1:16" ht="20.100000000000001" customHeight="1" thickBot="1" x14ac:dyDescent="0.3">
      <c r="D6" s="12" t="s">
        <v>248</v>
      </c>
      <c r="E6" s="12" t="s">
        <v>247</v>
      </c>
      <c r="F6" s="12" t="s">
        <v>246</v>
      </c>
      <c r="G6" s="12" t="s">
        <v>245</v>
      </c>
      <c r="H6" s="12" t="s">
        <v>244</v>
      </c>
      <c r="I6" s="12" t="s">
        <v>243</v>
      </c>
      <c r="J6" s="12" t="s">
        <v>258</v>
      </c>
      <c r="K6" s="12" t="s">
        <v>254</v>
      </c>
      <c r="L6" s="12" t="s">
        <v>242</v>
      </c>
      <c r="M6" s="12" t="s">
        <v>241</v>
      </c>
      <c r="N6" s="12" t="s">
        <v>259</v>
      </c>
      <c r="O6" s="12" t="s">
        <v>255</v>
      </c>
      <c r="P6" s="23" t="s">
        <v>236</v>
      </c>
    </row>
    <row r="7" spans="1:16" s="3" customFormat="1" ht="20.100000000000001" customHeight="1" x14ac:dyDescent="0.2">
      <c r="A7" s="109"/>
      <c r="B7" s="110"/>
      <c r="C7" s="111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</row>
    <row r="8" spans="1:16" s="3" customFormat="1" ht="20.100000000000001" customHeight="1" x14ac:dyDescent="0.2">
      <c r="A8" s="112"/>
      <c r="B8" s="11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7"/>
    </row>
    <row r="9" spans="1:16" s="3" customFormat="1" ht="20.100000000000001" customHeight="1" x14ac:dyDescent="0.2">
      <c r="A9" s="112"/>
      <c r="B9" s="115" t="s">
        <v>286</v>
      </c>
      <c r="C9" s="116"/>
      <c r="D9" s="116">
        <v>24</v>
      </c>
      <c r="E9" s="116">
        <v>21</v>
      </c>
      <c r="F9" s="116">
        <v>49</v>
      </c>
      <c r="G9" s="116">
        <v>29</v>
      </c>
      <c r="H9" s="116">
        <v>32</v>
      </c>
      <c r="I9" s="116">
        <v>86</v>
      </c>
      <c r="J9" s="116">
        <v>68</v>
      </c>
      <c r="K9" s="116">
        <v>62</v>
      </c>
      <c r="L9" s="116">
        <v>40</v>
      </c>
      <c r="M9" s="116"/>
      <c r="N9" s="116"/>
      <c r="O9" s="116"/>
      <c r="P9" s="117">
        <f t="shared" ref="P9:P12" si="0">SUM(D9:O9)</f>
        <v>411</v>
      </c>
    </row>
    <row r="10" spans="1:16" s="3" customFormat="1" ht="20.100000000000001" customHeight="1" x14ac:dyDescent="0.2">
      <c r="A10" s="112"/>
      <c r="B10" s="115" t="s">
        <v>287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7">
        <f t="shared" si="0"/>
        <v>0</v>
      </c>
    </row>
    <row r="11" spans="1:16" s="3" customFormat="1" ht="20.100000000000001" customHeight="1" x14ac:dyDescent="0.25">
      <c r="A11" s="113"/>
      <c r="B11" s="118" t="s">
        <v>239</v>
      </c>
      <c r="C11" s="119"/>
      <c r="D11" s="115" t="s">
        <v>69</v>
      </c>
      <c r="E11" s="115" t="s">
        <v>69</v>
      </c>
      <c r="F11" s="115">
        <v>200</v>
      </c>
      <c r="G11" s="115">
        <v>3000</v>
      </c>
      <c r="H11" s="120">
        <v>610</v>
      </c>
      <c r="I11" s="115">
        <v>0</v>
      </c>
      <c r="J11" s="115">
        <v>3500</v>
      </c>
      <c r="K11" s="115">
        <v>75</v>
      </c>
      <c r="L11" s="115">
        <v>2000</v>
      </c>
      <c r="M11" s="115">
        <v>275</v>
      </c>
      <c r="N11" s="115">
        <v>275</v>
      </c>
      <c r="O11" s="115">
        <v>275</v>
      </c>
      <c r="P11" s="117">
        <v>5000</v>
      </c>
    </row>
    <row r="12" spans="1:16" s="3" customFormat="1" ht="20.100000000000001" customHeight="1" x14ac:dyDescent="0.2">
      <c r="A12" s="113"/>
      <c r="B12" s="119" t="s">
        <v>0</v>
      </c>
      <c r="C12" s="119"/>
      <c r="D12" s="115">
        <v>889.05</v>
      </c>
      <c r="E12" s="121">
        <v>674.34</v>
      </c>
      <c r="F12" s="121">
        <v>1466</v>
      </c>
      <c r="G12" s="121">
        <v>1184</v>
      </c>
      <c r="H12" s="121">
        <v>0</v>
      </c>
      <c r="I12" s="121">
        <v>24902</v>
      </c>
      <c r="J12" s="121">
        <v>662</v>
      </c>
      <c r="K12" s="121">
        <v>662</v>
      </c>
      <c r="L12" s="121">
        <v>682</v>
      </c>
      <c r="M12" s="121">
        <v>674.34</v>
      </c>
      <c r="N12" s="121">
        <v>674.34</v>
      </c>
      <c r="O12" s="121">
        <v>674.34</v>
      </c>
      <c r="P12" s="117">
        <f t="shared" si="0"/>
        <v>33144.409999999996</v>
      </c>
    </row>
    <row r="13" spans="1:16" s="3" customFormat="1" ht="20.100000000000001" customHeight="1" x14ac:dyDescent="0.2">
      <c r="A13" s="113"/>
      <c r="B13" s="119" t="s">
        <v>1</v>
      </c>
      <c r="C13" s="119"/>
      <c r="D13" s="115">
        <v>1066</v>
      </c>
      <c r="E13" s="115">
        <v>14199</v>
      </c>
      <c r="F13" s="115">
        <v>16077</v>
      </c>
      <c r="G13" s="115">
        <v>16465</v>
      </c>
      <c r="H13" s="115">
        <v>13796</v>
      </c>
      <c r="I13" s="115">
        <v>13976</v>
      </c>
      <c r="J13" s="115">
        <v>14186</v>
      </c>
      <c r="K13" s="115">
        <v>16687</v>
      </c>
      <c r="L13" s="115">
        <v>16882</v>
      </c>
      <c r="M13" s="115">
        <v>17747</v>
      </c>
      <c r="N13" s="115">
        <v>17747</v>
      </c>
      <c r="O13" s="115">
        <v>17747</v>
      </c>
      <c r="P13" s="117">
        <v>193115</v>
      </c>
    </row>
    <row r="14" spans="1:16" s="3" customFormat="1" ht="20.100000000000001" customHeight="1" x14ac:dyDescent="0.2">
      <c r="A14" s="113"/>
      <c r="B14" s="119" t="s">
        <v>2</v>
      </c>
      <c r="C14" s="119"/>
      <c r="D14" s="115">
        <v>19</v>
      </c>
      <c r="E14" s="115">
        <v>11790</v>
      </c>
      <c r="F14" s="115">
        <v>12003</v>
      </c>
      <c r="G14" s="115">
        <v>11826</v>
      </c>
      <c r="H14" s="115">
        <v>11676</v>
      </c>
      <c r="I14" s="115">
        <v>13931</v>
      </c>
      <c r="J14" s="115">
        <v>13645</v>
      </c>
      <c r="K14" s="115">
        <v>12015</v>
      </c>
      <c r="L14" s="115">
        <v>9052</v>
      </c>
      <c r="M14" s="115">
        <v>15018</v>
      </c>
      <c r="N14" s="115">
        <v>15018</v>
      </c>
      <c r="O14" s="115">
        <v>15018</v>
      </c>
      <c r="P14" s="117">
        <v>228228</v>
      </c>
    </row>
    <row r="15" spans="1:16" s="3" customFormat="1" ht="20.100000000000001" customHeight="1" x14ac:dyDescent="0.2">
      <c r="A15" s="113"/>
      <c r="B15" s="119" t="s">
        <v>3</v>
      </c>
      <c r="C15" s="119"/>
      <c r="D15" s="115">
        <v>38038</v>
      </c>
      <c r="E15" s="115">
        <v>38038</v>
      </c>
      <c r="F15" s="115">
        <v>38038</v>
      </c>
      <c r="G15" s="115">
        <v>38038</v>
      </c>
      <c r="H15" s="115">
        <v>38038</v>
      </c>
      <c r="I15" s="115">
        <v>38038</v>
      </c>
      <c r="J15" s="115">
        <v>38038</v>
      </c>
      <c r="K15" s="115">
        <v>38038</v>
      </c>
      <c r="L15" s="115">
        <v>38038</v>
      </c>
      <c r="M15" s="115">
        <v>38038</v>
      </c>
      <c r="N15" s="115">
        <v>38038</v>
      </c>
      <c r="O15" s="115">
        <v>38038</v>
      </c>
      <c r="P15" s="117">
        <f>SUM(D15:O15)</f>
        <v>456456</v>
      </c>
    </row>
    <row r="16" spans="1:16" s="3" customFormat="1" ht="20.100000000000001" customHeight="1" x14ac:dyDescent="0.2">
      <c r="A16" s="113"/>
      <c r="B16" s="119" t="s">
        <v>289</v>
      </c>
      <c r="C16" s="119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7"/>
    </row>
    <row r="17" spans="1:17" s="3" customFormat="1" ht="20.100000000000001" customHeight="1" x14ac:dyDescent="0.25">
      <c r="A17" s="113"/>
      <c r="B17" s="122" t="s">
        <v>4</v>
      </c>
      <c r="C17" s="116"/>
      <c r="D17" s="123">
        <f>SUM(D11:D16)</f>
        <v>40012.050000000003</v>
      </c>
      <c r="E17" s="123">
        <f t="shared" ref="E17:M17" si="1">SUM(E11:E15)</f>
        <v>64701.34</v>
      </c>
      <c r="F17" s="123">
        <f t="shared" si="1"/>
        <v>67784</v>
      </c>
      <c r="G17" s="123">
        <f t="shared" si="1"/>
        <v>70513</v>
      </c>
      <c r="H17" s="123">
        <f t="shared" si="1"/>
        <v>64120</v>
      </c>
      <c r="I17" s="123">
        <f t="shared" si="1"/>
        <v>90847</v>
      </c>
      <c r="J17" s="123">
        <f t="shared" si="1"/>
        <v>70031</v>
      </c>
      <c r="K17" s="123">
        <f t="shared" si="1"/>
        <v>67477</v>
      </c>
      <c r="L17" s="123">
        <f t="shared" si="1"/>
        <v>66654</v>
      </c>
      <c r="M17" s="123">
        <f t="shared" si="1"/>
        <v>71752.34</v>
      </c>
      <c r="N17" s="123">
        <f>SUM(N7:N15)</f>
        <v>71752.34</v>
      </c>
      <c r="O17" s="123">
        <f>SUM(O7:O15)</f>
        <v>71752.34</v>
      </c>
      <c r="P17" s="124">
        <f>SUM(P11:P16)</f>
        <v>915943.41</v>
      </c>
    </row>
    <row r="18" spans="1:17" s="3" customFormat="1" ht="20.100000000000001" customHeight="1" x14ac:dyDescent="0.2">
      <c r="A18" s="113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7"/>
    </row>
    <row r="19" spans="1:17" ht="20.100000000000001" customHeight="1" thickBot="1" x14ac:dyDescent="0.3">
      <c r="A19" s="114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6"/>
      <c r="Q19" s="3"/>
    </row>
    <row r="20" spans="1:17" ht="20.100000000000001" customHeight="1" x14ac:dyDescent="0.25">
      <c r="A20" s="3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27"/>
      <c r="Q20" s="3"/>
    </row>
    <row r="21" spans="1:17" ht="20.100000000000001" customHeight="1" x14ac:dyDescent="0.25">
      <c r="A21" s="6" t="s">
        <v>5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27"/>
      <c r="Q21" s="3"/>
    </row>
    <row r="22" spans="1:17" ht="20.100000000000001" customHeight="1" x14ac:dyDescent="0.25">
      <c r="A22" s="3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27"/>
      <c r="Q22" s="3"/>
    </row>
    <row r="23" spans="1:17" s="2" customFormat="1" ht="20.100000000000001" customHeight="1" thickBot="1" x14ac:dyDescent="0.3">
      <c r="A23" s="6"/>
      <c r="B23" s="128" t="s">
        <v>6</v>
      </c>
      <c r="C23" s="129"/>
      <c r="D23" s="135">
        <v>0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7">
        <f>SUM(D23:O23)</f>
        <v>0</v>
      </c>
      <c r="Q23" s="6">
        <v>0</v>
      </c>
    </row>
    <row r="24" spans="1:17" ht="20.100000000000001" customHeight="1" x14ac:dyDescent="0.25">
      <c r="A24" s="3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27"/>
      <c r="Q24" s="3"/>
    </row>
    <row r="25" spans="1:17" ht="20.100000000000001" customHeight="1" x14ac:dyDescent="0.25">
      <c r="A25" s="3"/>
      <c r="B25" s="131" t="s">
        <v>7</v>
      </c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27"/>
      <c r="Q25" s="3"/>
    </row>
    <row r="26" spans="1:17" ht="20.100000000000001" customHeight="1" x14ac:dyDescent="0.25">
      <c r="A26" s="3"/>
      <c r="B26" s="116"/>
      <c r="C26" s="116" t="s">
        <v>79</v>
      </c>
      <c r="D26" s="115" t="s">
        <v>69</v>
      </c>
      <c r="E26" s="115" t="s">
        <v>69</v>
      </c>
      <c r="F26" s="115" t="s">
        <v>69</v>
      </c>
      <c r="G26" s="115" t="s">
        <v>69</v>
      </c>
      <c r="H26" s="115" t="s">
        <v>69</v>
      </c>
      <c r="I26" s="115" t="s">
        <v>69</v>
      </c>
      <c r="J26" s="115" t="s">
        <v>69</v>
      </c>
      <c r="K26" s="132" t="s">
        <v>69</v>
      </c>
      <c r="L26" s="132" t="s">
        <v>69</v>
      </c>
      <c r="M26" s="132" t="s">
        <v>69</v>
      </c>
      <c r="N26" s="132" t="s">
        <v>69</v>
      </c>
      <c r="O26" s="132" t="s">
        <v>69</v>
      </c>
      <c r="P26" s="127">
        <f>SUM(D26:O26)</f>
        <v>0</v>
      </c>
      <c r="Q26" s="3"/>
    </row>
    <row r="27" spans="1:17" ht="20.100000000000001" customHeight="1" x14ac:dyDescent="0.25">
      <c r="A27" s="3"/>
      <c r="B27" s="116"/>
      <c r="C27" s="116" t="s">
        <v>9</v>
      </c>
      <c r="D27" s="115">
        <v>0</v>
      </c>
      <c r="E27" s="115">
        <v>0</v>
      </c>
      <c r="F27" s="115">
        <v>0</v>
      </c>
      <c r="G27" s="133">
        <v>0</v>
      </c>
      <c r="H27" s="133">
        <v>0</v>
      </c>
      <c r="I27" s="133">
        <v>0</v>
      </c>
      <c r="J27" s="133">
        <v>0</v>
      </c>
      <c r="K27" s="134">
        <v>0</v>
      </c>
      <c r="L27" s="134">
        <v>0</v>
      </c>
      <c r="M27" s="134">
        <v>0</v>
      </c>
      <c r="N27" s="134">
        <v>0</v>
      </c>
      <c r="O27" s="134">
        <v>0</v>
      </c>
      <c r="P27" s="127">
        <f>SUM(D27:O27)</f>
        <v>0</v>
      </c>
      <c r="Q27" s="3"/>
    </row>
    <row r="28" spans="1:17" s="2" customFormat="1" ht="20.100000000000001" customHeight="1" thickBot="1" x14ac:dyDescent="0.3">
      <c r="A28" s="6"/>
      <c r="B28" s="135" t="s">
        <v>10</v>
      </c>
      <c r="C28" s="135"/>
      <c r="D28" s="136">
        <f>SUM(D26:D27)</f>
        <v>0</v>
      </c>
      <c r="E28" s="136">
        <f t="shared" ref="E28:O28" si="2">SUM(E26:E27)</f>
        <v>0</v>
      </c>
      <c r="F28" s="136">
        <f t="shared" si="2"/>
        <v>0</v>
      </c>
      <c r="G28" s="136">
        <f t="shared" si="2"/>
        <v>0</v>
      </c>
      <c r="H28" s="136">
        <f t="shared" si="2"/>
        <v>0</v>
      </c>
      <c r="I28" s="136">
        <f t="shared" si="2"/>
        <v>0</v>
      </c>
      <c r="J28" s="136">
        <f t="shared" si="2"/>
        <v>0</v>
      </c>
      <c r="K28" s="136">
        <f t="shared" si="2"/>
        <v>0</v>
      </c>
      <c r="L28" s="136">
        <f t="shared" si="2"/>
        <v>0</v>
      </c>
      <c r="M28" s="136">
        <f t="shared" si="2"/>
        <v>0</v>
      </c>
      <c r="N28" s="136">
        <f t="shared" si="2"/>
        <v>0</v>
      </c>
      <c r="O28" s="136">
        <f t="shared" si="2"/>
        <v>0</v>
      </c>
      <c r="P28" s="137">
        <f>SUM(D28:O28)</f>
        <v>0</v>
      </c>
      <c r="Q28" s="6"/>
    </row>
    <row r="29" spans="1:17" ht="20.100000000000001" customHeight="1" x14ac:dyDescent="0.25">
      <c r="A29" s="3"/>
      <c r="B29" s="116"/>
      <c r="C29" s="116"/>
      <c r="D29" s="115"/>
      <c r="E29" s="115"/>
      <c r="F29" s="115"/>
      <c r="G29" s="133"/>
      <c r="H29" s="133"/>
      <c r="I29" s="133"/>
      <c r="J29" s="133"/>
      <c r="K29" s="134"/>
      <c r="L29" s="134"/>
      <c r="M29" s="134"/>
      <c r="N29" s="134"/>
      <c r="O29" s="134"/>
      <c r="P29" s="127"/>
      <c r="Q29" s="3"/>
    </row>
    <row r="30" spans="1:17" s="2" customFormat="1" ht="20.100000000000001" customHeight="1" thickBot="1" x14ac:dyDescent="0.3">
      <c r="A30" s="6"/>
      <c r="B30" s="138" t="s">
        <v>78</v>
      </c>
      <c r="C30" s="139"/>
      <c r="D30" s="140">
        <v>13400</v>
      </c>
      <c r="E30" s="140">
        <v>13400</v>
      </c>
      <c r="F30" s="140">
        <v>13400</v>
      </c>
      <c r="G30" s="140">
        <v>13400</v>
      </c>
      <c r="H30" s="140">
        <v>13400</v>
      </c>
      <c r="I30" s="140">
        <v>13400</v>
      </c>
      <c r="J30" s="140">
        <v>13400</v>
      </c>
      <c r="K30" s="140">
        <v>13400</v>
      </c>
      <c r="L30" s="140">
        <v>13400</v>
      </c>
      <c r="M30" s="140">
        <v>13400</v>
      </c>
      <c r="N30" s="140">
        <v>13400</v>
      </c>
      <c r="O30" s="140">
        <v>13400</v>
      </c>
      <c r="P30" s="141">
        <f>SUM(D30:O30)</f>
        <v>160800</v>
      </c>
      <c r="Q30" s="6"/>
    </row>
    <row r="31" spans="1:17" ht="20.100000000000001" customHeight="1" x14ac:dyDescent="0.25">
      <c r="A31" s="3"/>
      <c r="B31" s="116"/>
      <c r="C31" s="116"/>
      <c r="D31" s="115"/>
      <c r="E31" s="115"/>
      <c r="F31" s="115"/>
      <c r="G31" s="133"/>
      <c r="H31" s="133" t="s">
        <v>69</v>
      </c>
      <c r="I31" s="133"/>
      <c r="J31" s="133"/>
      <c r="K31" s="134"/>
      <c r="L31" s="134"/>
      <c r="M31" s="134"/>
      <c r="N31" s="134"/>
      <c r="O31" s="134"/>
      <c r="P31" s="127"/>
      <c r="Q31" s="3"/>
    </row>
    <row r="32" spans="1:17" ht="20.100000000000001" customHeight="1" x14ac:dyDescent="0.25">
      <c r="A32" s="3"/>
      <c r="B32" s="142" t="s">
        <v>11</v>
      </c>
      <c r="C32" s="143"/>
      <c r="D32" s="115"/>
      <c r="E32" s="115"/>
      <c r="F32" s="115"/>
      <c r="G32" s="133"/>
      <c r="H32" s="133"/>
      <c r="I32" s="133"/>
      <c r="J32" s="133"/>
      <c r="K32" s="134"/>
      <c r="L32" s="134"/>
      <c r="M32" s="134"/>
      <c r="N32" s="134"/>
      <c r="O32" s="134"/>
      <c r="P32" s="127"/>
      <c r="Q32" s="3"/>
    </row>
    <row r="33" spans="1:17" ht="20.100000000000001" customHeight="1" x14ac:dyDescent="0.25">
      <c r="A33" s="3"/>
      <c r="B33" s="116"/>
      <c r="C33" s="116" t="s">
        <v>8</v>
      </c>
      <c r="D33" s="115">
        <v>0</v>
      </c>
      <c r="E33" s="115">
        <v>0</v>
      </c>
      <c r="F33" s="115">
        <v>0</v>
      </c>
      <c r="G33" s="133">
        <v>0</v>
      </c>
      <c r="H33" s="133">
        <v>0</v>
      </c>
      <c r="I33" s="133">
        <v>0</v>
      </c>
      <c r="J33" s="133">
        <v>0</v>
      </c>
      <c r="K33" s="134">
        <v>0</v>
      </c>
      <c r="L33" s="134">
        <v>0</v>
      </c>
      <c r="M33" s="134">
        <v>0</v>
      </c>
      <c r="N33" s="134">
        <v>0</v>
      </c>
      <c r="O33" s="134">
        <v>0</v>
      </c>
      <c r="P33" s="127">
        <f>SUM(D33:O33)</f>
        <v>0</v>
      </c>
      <c r="Q33" s="3"/>
    </row>
    <row r="34" spans="1:17" ht="20.100000000000001" customHeight="1" x14ac:dyDescent="0.25">
      <c r="A34" s="3"/>
      <c r="B34" s="116"/>
      <c r="C34" s="116" t="s">
        <v>9</v>
      </c>
      <c r="D34" s="115">
        <v>0</v>
      </c>
      <c r="E34" s="115">
        <v>0</v>
      </c>
      <c r="F34" s="115">
        <v>0</v>
      </c>
      <c r="G34" s="133">
        <v>0</v>
      </c>
      <c r="H34" s="133">
        <v>0</v>
      </c>
      <c r="I34" s="133">
        <v>0</v>
      </c>
      <c r="J34" s="133">
        <v>0</v>
      </c>
      <c r="K34" s="134">
        <v>0</v>
      </c>
      <c r="L34" s="134">
        <v>0</v>
      </c>
      <c r="M34" s="134">
        <v>0</v>
      </c>
      <c r="N34" s="134">
        <v>0</v>
      </c>
      <c r="O34" s="134">
        <v>0</v>
      </c>
      <c r="P34" s="127">
        <f>SUM(D34:O34)</f>
        <v>0</v>
      </c>
      <c r="Q34" s="3"/>
    </row>
    <row r="35" spans="1:17" s="2" customFormat="1" ht="20.100000000000001" customHeight="1" thickBot="1" x14ac:dyDescent="0.3">
      <c r="A35" s="6"/>
      <c r="B35" s="135" t="s">
        <v>12</v>
      </c>
      <c r="C35" s="135"/>
      <c r="D35" s="136">
        <f t="shared" ref="D35:I35" si="3">SUM(D33:D34)</f>
        <v>0</v>
      </c>
      <c r="E35" s="136" t="s">
        <v>69</v>
      </c>
      <c r="F35" s="136">
        <f t="shared" si="3"/>
        <v>0</v>
      </c>
      <c r="G35" s="136">
        <f t="shared" si="3"/>
        <v>0</v>
      </c>
      <c r="H35" s="136">
        <f t="shared" si="3"/>
        <v>0</v>
      </c>
      <c r="I35" s="136">
        <f t="shared" si="3"/>
        <v>0</v>
      </c>
      <c r="J35" s="136">
        <v>0</v>
      </c>
      <c r="K35" s="136">
        <f>SUM(K33:K34)</f>
        <v>0</v>
      </c>
      <c r="L35" s="136">
        <f>SUM(L33:L34)</f>
        <v>0</v>
      </c>
      <c r="M35" s="136">
        <f>SUM(M33:M34)</f>
        <v>0</v>
      </c>
      <c r="N35" s="136">
        <v>0</v>
      </c>
      <c r="O35" s="136">
        <v>0</v>
      </c>
      <c r="P35" s="137">
        <f>SUM(D35:O35)</f>
        <v>0</v>
      </c>
      <c r="Q35" s="6"/>
    </row>
    <row r="36" spans="1:17" ht="20.100000000000001" customHeight="1" x14ac:dyDescent="0.25">
      <c r="A36" s="3"/>
      <c r="B36" s="116"/>
      <c r="C36" s="116"/>
      <c r="D36" s="115"/>
      <c r="E36" s="115"/>
      <c r="F36" s="115"/>
      <c r="G36" s="133"/>
      <c r="H36" s="133"/>
      <c r="I36" s="133"/>
      <c r="J36" s="133"/>
      <c r="K36" s="134"/>
      <c r="L36" s="134"/>
      <c r="M36" s="134"/>
      <c r="N36" s="134"/>
      <c r="O36" s="134"/>
      <c r="P36" s="127"/>
      <c r="Q36" s="3"/>
    </row>
    <row r="37" spans="1:17" ht="20.100000000000001" customHeight="1" x14ac:dyDescent="0.25">
      <c r="A37" s="3"/>
      <c r="B37" s="142" t="s">
        <v>13</v>
      </c>
      <c r="C37" s="143"/>
      <c r="D37" s="115"/>
      <c r="E37" s="115"/>
      <c r="F37" s="115"/>
      <c r="G37" s="133"/>
      <c r="H37" s="133"/>
      <c r="I37" s="133"/>
      <c r="J37" s="133"/>
      <c r="K37" s="134"/>
      <c r="L37" s="134"/>
      <c r="M37" s="134"/>
      <c r="N37" s="134"/>
      <c r="O37" s="134"/>
      <c r="P37" s="127"/>
      <c r="Q37" s="3"/>
    </row>
    <row r="38" spans="1:17" ht="20.100000000000001" customHeight="1" x14ac:dyDescent="0.25">
      <c r="A38" s="3"/>
      <c r="B38" s="116"/>
      <c r="C38" s="116" t="s">
        <v>8</v>
      </c>
      <c r="D38" s="115">
        <v>75</v>
      </c>
      <c r="E38" s="115">
        <v>75</v>
      </c>
      <c r="F38" s="115">
        <v>75</v>
      </c>
      <c r="G38" s="115">
        <v>75</v>
      </c>
      <c r="H38" s="115">
        <v>75</v>
      </c>
      <c r="I38" s="115">
        <v>75</v>
      </c>
      <c r="J38" s="115">
        <v>75</v>
      </c>
      <c r="K38" s="115">
        <v>75</v>
      </c>
      <c r="L38" s="115">
        <v>75</v>
      </c>
      <c r="M38" s="115">
        <v>75</v>
      </c>
      <c r="N38" s="115">
        <v>75</v>
      </c>
      <c r="O38" s="115">
        <v>75</v>
      </c>
      <c r="P38" s="127">
        <f>SUM(D38:O38)</f>
        <v>900</v>
      </c>
      <c r="Q38" s="3"/>
    </row>
    <row r="39" spans="1:17" ht="20.100000000000001" customHeight="1" x14ac:dyDescent="0.25">
      <c r="A39" s="3"/>
      <c r="B39" s="116"/>
      <c r="C39" s="116" t="s">
        <v>9</v>
      </c>
      <c r="D39" s="115" t="s">
        <v>69</v>
      </c>
      <c r="E39" s="115" t="s">
        <v>69</v>
      </c>
      <c r="F39" s="115" t="s">
        <v>69</v>
      </c>
      <c r="G39" s="115" t="s">
        <v>69</v>
      </c>
      <c r="H39" s="115" t="s">
        <v>69</v>
      </c>
      <c r="I39" s="115" t="s">
        <v>69</v>
      </c>
      <c r="J39" s="115" t="s">
        <v>69</v>
      </c>
      <c r="K39" s="132" t="s">
        <v>69</v>
      </c>
      <c r="L39" s="132" t="s">
        <v>69</v>
      </c>
      <c r="M39" s="132" t="s">
        <v>69</v>
      </c>
      <c r="N39" s="132" t="s">
        <v>69</v>
      </c>
      <c r="O39" s="132" t="s">
        <v>69</v>
      </c>
      <c r="P39" s="127">
        <f>SUM(D39:O39)</f>
        <v>0</v>
      </c>
      <c r="Q39" s="3"/>
    </row>
    <row r="40" spans="1:17" ht="20.100000000000001" customHeight="1" x14ac:dyDescent="0.25">
      <c r="A40" s="3"/>
      <c r="B40" s="116"/>
      <c r="C40" s="144" t="s">
        <v>69</v>
      </c>
      <c r="D40" s="115">
        <v>0</v>
      </c>
      <c r="E40" s="115">
        <v>0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0</v>
      </c>
      <c r="P40" s="127"/>
      <c r="Q40" s="3"/>
    </row>
    <row r="41" spans="1:17" s="2" customFormat="1" ht="20.100000000000001" customHeight="1" thickBot="1" x14ac:dyDescent="0.3">
      <c r="A41" s="6"/>
      <c r="B41" s="135" t="s">
        <v>14</v>
      </c>
      <c r="C41" s="135"/>
      <c r="D41" s="136">
        <f>SUM(D38:D40)</f>
        <v>75</v>
      </c>
      <c r="E41" s="136">
        <f t="shared" ref="E41:K41" si="4">SUM(E38:E40)</f>
        <v>75</v>
      </c>
      <c r="F41" s="136">
        <f t="shared" si="4"/>
        <v>75</v>
      </c>
      <c r="G41" s="136">
        <f t="shared" si="4"/>
        <v>75</v>
      </c>
      <c r="H41" s="136">
        <f t="shared" si="4"/>
        <v>75</v>
      </c>
      <c r="I41" s="136">
        <f t="shared" si="4"/>
        <v>75</v>
      </c>
      <c r="J41" s="136">
        <f t="shared" si="4"/>
        <v>75</v>
      </c>
      <c r="K41" s="136">
        <f t="shared" si="4"/>
        <v>75</v>
      </c>
      <c r="L41" s="136">
        <f t="shared" ref="L41" si="5">SUM(L38:L40)</f>
        <v>75</v>
      </c>
      <c r="M41" s="136">
        <f t="shared" ref="M41" si="6">SUM(M38:M40)</f>
        <v>75</v>
      </c>
      <c r="N41" s="136">
        <f t="shared" ref="N41" si="7">SUM(N38:N40)</f>
        <v>75</v>
      </c>
      <c r="O41" s="136">
        <f t="shared" ref="O41" si="8">SUM(O38:O40)</f>
        <v>75</v>
      </c>
      <c r="P41" s="137">
        <f>SUM(D41:O41)</f>
        <v>900</v>
      </c>
      <c r="Q41" s="6"/>
    </row>
    <row r="42" spans="1:17" ht="20.100000000000001" customHeight="1" x14ac:dyDescent="0.25">
      <c r="A42" s="3"/>
      <c r="B42" s="116"/>
      <c r="C42" s="116"/>
      <c r="D42" s="115"/>
      <c r="E42" s="115"/>
      <c r="F42" s="115"/>
      <c r="G42" s="133"/>
      <c r="H42" s="133"/>
      <c r="I42" s="133"/>
      <c r="J42" s="133"/>
      <c r="K42" s="134"/>
      <c r="L42" s="134"/>
      <c r="M42" s="134"/>
      <c r="N42" s="134"/>
      <c r="O42" s="134"/>
      <c r="P42" s="127"/>
      <c r="Q42" s="3"/>
    </row>
    <row r="43" spans="1:17" ht="20.100000000000001" customHeight="1" x14ac:dyDescent="0.25">
      <c r="A43" s="3"/>
      <c r="B43" s="142" t="s">
        <v>15</v>
      </c>
      <c r="C43" s="143"/>
      <c r="D43" s="115"/>
      <c r="E43" s="115"/>
      <c r="F43" s="115"/>
      <c r="G43" s="133"/>
      <c r="H43" s="133"/>
      <c r="I43" s="133"/>
      <c r="J43" s="133"/>
      <c r="K43" s="134"/>
      <c r="L43" s="134"/>
      <c r="M43" s="134"/>
      <c r="N43" s="134"/>
      <c r="O43" s="134"/>
      <c r="P43" s="127"/>
      <c r="Q43" s="3"/>
    </row>
    <row r="44" spans="1:17" ht="20.100000000000001" customHeight="1" x14ac:dyDescent="0.25">
      <c r="A44" s="3"/>
      <c r="B44" s="116"/>
      <c r="C44" s="116" t="s">
        <v>16</v>
      </c>
      <c r="D44" s="115">
        <v>0</v>
      </c>
      <c r="E44" s="115">
        <v>8000</v>
      </c>
      <c r="F44" s="115">
        <v>0</v>
      </c>
      <c r="G44" s="115">
        <v>0</v>
      </c>
      <c r="H44" s="115">
        <v>0</v>
      </c>
      <c r="I44" s="115">
        <v>0</v>
      </c>
      <c r="J44" s="115">
        <v>0</v>
      </c>
      <c r="K44" s="132">
        <v>0</v>
      </c>
      <c r="L44" s="132">
        <v>0</v>
      </c>
      <c r="M44" s="132">
        <v>0</v>
      </c>
      <c r="N44" s="132">
        <v>0</v>
      </c>
      <c r="O44" s="132">
        <v>0</v>
      </c>
      <c r="P44" s="127">
        <f>SUM(D44:O44)</f>
        <v>8000</v>
      </c>
      <c r="Q44" s="3"/>
    </row>
    <row r="45" spans="1:17" ht="20.100000000000001" customHeight="1" x14ac:dyDescent="0.25">
      <c r="A45" s="3"/>
      <c r="B45" s="116"/>
      <c r="C45" s="116" t="s">
        <v>284</v>
      </c>
      <c r="D45" s="115">
        <v>750</v>
      </c>
      <c r="E45" s="115">
        <v>750</v>
      </c>
      <c r="F45" s="115">
        <v>750</v>
      </c>
      <c r="G45" s="115">
        <v>750</v>
      </c>
      <c r="H45" s="115">
        <v>750</v>
      </c>
      <c r="I45" s="115">
        <v>750</v>
      </c>
      <c r="J45" s="115">
        <v>750</v>
      </c>
      <c r="K45" s="115">
        <v>750</v>
      </c>
      <c r="L45" s="115">
        <v>750</v>
      </c>
      <c r="M45" s="115">
        <v>750</v>
      </c>
      <c r="N45" s="115">
        <v>750</v>
      </c>
      <c r="O45" s="115">
        <v>750</v>
      </c>
      <c r="P45" s="127">
        <f>SUM(D45:O45)</f>
        <v>9000</v>
      </c>
      <c r="Q45" s="3"/>
    </row>
    <row r="46" spans="1:17" s="2" customFormat="1" ht="20.100000000000001" customHeight="1" thickBot="1" x14ac:dyDescent="0.3">
      <c r="A46" s="6"/>
      <c r="B46" s="135" t="s">
        <v>17</v>
      </c>
      <c r="C46" s="135"/>
      <c r="D46" s="136">
        <f>SUM(D44:D45)</f>
        <v>750</v>
      </c>
      <c r="E46" s="136">
        <f t="shared" ref="E46:O46" si="9">SUM(E44:E45)</f>
        <v>8750</v>
      </c>
      <c r="F46" s="136">
        <f t="shared" si="9"/>
        <v>750</v>
      </c>
      <c r="G46" s="136">
        <f t="shared" si="9"/>
        <v>750</v>
      </c>
      <c r="H46" s="136">
        <f t="shared" si="9"/>
        <v>750</v>
      </c>
      <c r="I46" s="136">
        <f t="shared" si="9"/>
        <v>750</v>
      </c>
      <c r="J46" s="136">
        <f t="shared" si="9"/>
        <v>750</v>
      </c>
      <c r="K46" s="136">
        <f t="shared" si="9"/>
        <v>750</v>
      </c>
      <c r="L46" s="136">
        <f t="shared" si="9"/>
        <v>750</v>
      </c>
      <c r="M46" s="136">
        <f t="shared" si="9"/>
        <v>750</v>
      </c>
      <c r="N46" s="136">
        <f t="shared" si="9"/>
        <v>750</v>
      </c>
      <c r="O46" s="136">
        <f t="shared" si="9"/>
        <v>750</v>
      </c>
      <c r="P46" s="137">
        <f>SUM(D46:O46)</f>
        <v>17000</v>
      </c>
      <c r="Q46" s="6"/>
    </row>
    <row r="47" spans="1:17" ht="20.100000000000001" customHeight="1" x14ac:dyDescent="0.25">
      <c r="A47" s="3"/>
      <c r="B47" s="116"/>
      <c r="C47" s="116"/>
      <c r="D47" s="115"/>
      <c r="E47" s="115"/>
      <c r="F47" s="115"/>
      <c r="G47" s="133"/>
      <c r="H47" s="133"/>
      <c r="I47" s="133"/>
      <c r="J47" s="133"/>
      <c r="K47" s="134"/>
      <c r="L47" s="134"/>
      <c r="M47" s="134"/>
      <c r="N47" s="134"/>
      <c r="O47" s="134"/>
      <c r="P47" s="127"/>
      <c r="Q47" s="3"/>
    </row>
    <row r="48" spans="1:17" ht="20.100000000000001" customHeight="1" x14ac:dyDescent="0.25">
      <c r="A48" s="3"/>
      <c r="B48" s="142" t="s">
        <v>18</v>
      </c>
      <c r="C48" s="143"/>
      <c r="D48" s="115"/>
      <c r="E48" s="115"/>
      <c r="F48" s="115"/>
      <c r="G48" s="133"/>
      <c r="H48" s="133"/>
      <c r="I48" s="133"/>
      <c r="J48" s="133"/>
      <c r="K48" s="134"/>
      <c r="L48" s="134"/>
      <c r="M48" s="134"/>
      <c r="N48" s="134"/>
      <c r="O48" s="134"/>
      <c r="P48" s="127"/>
      <c r="Q48" s="3"/>
    </row>
    <row r="49" spans="1:17" ht="20.100000000000001" customHeight="1" x14ac:dyDescent="0.25">
      <c r="A49" s="3"/>
      <c r="B49" s="116"/>
      <c r="C49" s="116" t="s">
        <v>8</v>
      </c>
      <c r="D49" s="115">
        <v>0</v>
      </c>
      <c r="E49" s="115">
        <v>0</v>
      </c>
      <c r="F49" s="115" t="s">
        <v>69</v>
      </c>
      <c r="G49" s="133">
        <v>0</v>
      </c>
      <c r="H49" s="133">
        <v>0</v>
      </c>
      <c r="I49" s="133" t="s">
        <v>69</v>
      </c>
      <c r="J49" s="133">
        <v>0</v>
      </c>
      <c r="K49" s="134">
        <v>0</v>
      </c>
      <c r="L49" s="134">
        <v>0</v>
      </c>
      <c r="M49" s="134">
        <v>0</v>
      </c>
      <c r="N49" s="134">
        <v>0</v>
      </c>
      <c r="O49" s="134">
        <v>0</v>
      </c>
      <c r="P49" s="127">
        <f>SUM(D49:O49)</f>
        <v>0</v>
      </c>
      <c r="Q49" s="3"/>
    </row>
    <row r="50" spans="1:17" ht="20.100000000000001" customHeight="1" x14ac:dyDescent="0.25">
      <c r="A50" s="3"/>
      <c r="B50" s="116"/>
      <c r="C50" s="116" t="s">
        <v>9</v>
      </c>
      <c r="D50" s="115">
        <v>0</v>
      </c>
      <c r="E50" s="115">
        <v>0</v>
      </c>
      <c r="F50" s="115">
        <v>0</v>
      </c>
      <c r="G50" s="115">
        <v>0</v>
      </c>
      <c r="H50" s="115">
        <v>0</v>
      </c>
      <c r="I50" s="115">
        <v>0</v>
      </c>
      <c r="J50" s="115">
        <v>0</v>
      </c>
      <c r="K50" s="132">
        <v>0</v>
      </c>
      <c r="L50" s="132">
        <v>0</v>
      </c>
      <c r="M50" s="132">
        <v>0</v>
      </c>
      <c r="N50" s="132">
        <v>0</v>
      </c>
      <c r="O50" s="132">
        <v>0</v>
      </c>
      <c r="P50" s="127">
        <f>SUM(D50:O50)</f>
        <v>0</v>
      </c>
      <c r="Q50" s="3"/>
    </row>
    <row r="51" spans="1:17" ht="20.100000000000001" customHeight="1" x14ac:dyDescent="0.25">
      <c r="A51" s="3"/>
      <c r="B51" s="116"/>
      <c r="C51" s="145" t="s">
        <v>225</v>
      </c>
      <c r="D51" s="115" t="s">
        <v>69</v>
      </c>
      <c r="E51" s="115" t="s">
        <v>69</v>
      </c>
      <c r="F51" s="115">
        <v>2500</v>
      </c>
      <c r="G51" s="115" t="s">
        <v>69</v>
      </c>
      <c r="H51" s="115" t="s">
        <v>69</v>
      </c>
      <c r="I51" s="115" t="s">
        <v>69</v>
      </c>
      <c r="J51" s="115" t="s">
        <v>69</v>
      </c>
      <c r="K51" s="132" t="s">
        <v>69</v>
      </c>
      <c r="L51" s="132">
        <v>500</v>
      </c>
      <c r="M51" s="132" t="s">
        <v>69</v>
      </c>
      <c r="N51" s="132" t="s">
        <v>69</v>
      </c>
      <c r="O51" s="132" t="s">
        <v>69</v>
      </c>
      <c r="P51" s="127"/>
      <c r="Q51" s="3"/>
    </row>
    <row r="52" spans="1:17" s="2" customFormat="1" ht="20.100000000000001" customHeight="1" thickBot="1" x14ac:dyDescent="0.3">
      <c r="A52" s="6"/>
      <c r="B52" s="135" t="s">
        <v>19</v>
      </c>
      <c r="C52" s="135"/>
      <c r="D52" s="136">
        <f>SUM(D49:D51)</f>
        <v>0</v>
      </c>
      <c r="E52" s="136">
        <f t="shared" ref="E52:O52" si="10">SUM(E49:E51)</f>
        <v>0</v>
      </c>
      <c r="F52" s="136">
        <f t="shared" si="10"/>
        <v>2500</v>
      </c>
      <c r="G52" s="136">
        <f t="shared" si="10"/>
        <v>0</v>
      </c>
      <c r="H52" s="136">
        <f t="shared" si="10"/>
        <v>0</v>
      </c>
      <c r="I52" s="136">
        <f t="shared" si="10"/>
        <v>0</v>
      </c>
      <c r="J52" s="136">
        <f t="shared" si="10"/>
        <v>0</v>
      </c>
      <c r="K52" s="136">
        <f t="shared" si="10"/>
        <v>0</v>
      </c>
      <c r="L52" s="136">
        <f t="shared" si="10"/>
        <v>500</v>
      </c>
      <c r="M52" s="136">
        <f t="shared" si="10"/>
        <v>0</v>
      </c>
      <c r="N52" s="136">
        <f t="shared" si="10"/>
        <v>0</v>
      </c>
      <c r="O52" s="136">
        <f t="shared" si="10"/>
        <v>0</v>
      </c>
      <c r="P52" s="137">
        <f>SUM(D52:O52)</f>
        <v>3000</v>
      </c>
      <c r="Q52" s="6"/>
    </row>
    <row r="53" spans="1:17" ht="20.100000000000001" customHeight="1" x14ac:dyDescent="0.25">
      <c r="A53" s="3"/>
      <c r="B53" s="116"/>
      <c r="C53" s="116"/>
      <c r="D53" s="115"/>
      <c r="E53" s="115"/>
      <c r="F53" s="115"/>
      <c r="G53" s="133"/>
      <c r="H53" s="133"/>
      <c r="I53" s="133"/>
      <c r="J53" s="133"/>
      <c r="K53" s="134"/>
      <c r="L53" s="134"/>
      <c r="M53" s="134"/>
      <c r="N53" s="134"/>
      <c r="O53" s="134"/>
      <c r="P53" s="127"/>
      <c r="Q53" s="3"/>
    </row>
    <row r="54" spans="1:17" ht="20.100000000000001" customHeight="1" x14ac:dyDescent="0.25">
      <c r="A54" s="3"/>
      <c r="B54" s="142" t="s">
        <v>20</v>
      </c>
      <c r="C54" s="143"/>
      <c r="D54" s="115"/>
      <c r="E54" s="115"/>
      <c r="F54" s="115"/>
      <c r="G54" s="133"/>
      <c r="H54" s="133"/>
      <c r="I54" s="133"/>
      <c r="J54" s="133"/>
      <c r="K54" s="134"/>
      <c r="L54" s="134"/>
      <c r="M54" s="134"/>
      <c r="N54" s="134"/>
      <c r="O54" s="134"/>
      <c r="P54" s="127"/>
      <c r="Q54" s="3"/>
    </row>
    <row r="55" spans="1:17" ht="20.100000000000001" customHeight="1" x14ac:dyDescent="0.25">
      <c r="A55" s="3"/>
      <c r="B55" s="116"/>
      <c r="C55" s="116" t="s">
        <v>8</v>
      </c>
      <c r="D55" s="115">
        <v>0</v>
      </c>
      <c r="E55" s="115">
        <v>0</v>
      </c>
      <c r="F55" s="115">
        <v>0</v>
      </c>
      <c r="G55" s="133">
        <v>0</v>
      </c>
      <c r="H55" s="133">
        <v>0</v>
      </c>
      <c r="I55" s="133">
        <v>0</v>
      </c>
      <c r="J55" s="133">
        <v>0</v>
      </c>
      <c r="K55" s="134">
        <v>0</v>
      </c>
      <c r="L55" s="134">
        <v>0</v>
      </c>
      <c r="M55" s="134">
        <v>0</v>
      </c>
      <c r="N55" s="134">
        <v>0</v>
      </c>
      <c r="O55" s="134">
        <v>0</v>
      </c>
      <c r="P55" s="127">
        <f>SUM(D55:O55)</f>
        <v>0</v>
      </c>
      <c r="Q55" s="3"/>
    </row>
    <row r="56" spans="1:17" ht="20.100000000000001" customHeight="1" x14ac:dyDescent="0.25">
      <c r="A56" s="3"/>
      <c r="B56" s="116"/>
      <c r="C56" s="116" t="s">
        <v>9</v>
      </c>
      <c r="D56" s="115">
        <v>0</v>
      </c>
      <c r="E56" s="115">
        <v>0</v>
      </c>
      <c r="F56" s="115">
        <v>0</v>
      </c>
      <c r="G56" s="133">
        <v>0</v>
      </c>
      <c r="H56" s="133">
        <v>0</v>
      </c>
      <c r="I56" s="133">
        <v>0</v>
      </c>
      <c r="J56" s="133">
        <v>0</v>
      </c>
      <c r="K56" s="134">
        <v>0</v>
      </c>
      <c r="L56" s="134">
        <v>0</v>
      </c>
      <c r="M56" s="134">
        <v>0</v>
      </c>
      <c r="N56" s="134">
        <v>0</v>
      </c>
      <c r="O56" s="134">
        <v>0</v>
      </c>
      <c r="P56" s="127">
        <f>SUM(D56:O56)</f>
        <v>0</v>
      </c>
      <c r="Q56" s="3"/>
    </row>
    <row r="57" spans="1:17" s="2" customFormat="1" ht="20.100000000000001" customHeight="1" thickBot="1" x14ac:dyDescent="0.3">
      <c r="A57" s="6"/>
      <c r="B57" s="135" t="s">
        <v>21</v>
      </c>
      <c r="C57" s="135"/>
      <c r="D57" s="136">
        <f>SUM(D55:D56)</f>
        <v>0</v>
      </c>
      <c r="E57" s="136">
        <f t="shared" ref="E57:O57" si="11">SUM(E55:E56)</f>
        <v>0</v>
      </c>
      <c r="F57" s="136">
        <f t="shared" si="11"/>
        <v>0</v>
      </c>
      <c r="G57" s="136">
        <f t="shared" si="11"/>
        <v>0</v>
      </c>
      <c r="H57" s="136">
        <f t="shared" si="11"/>
        <v>0</v>
      </c>
      <c r="I57" s="136">
        <f t="shared" si="11"/>
        <v>0</v>
      </c>
      <c r="J57" s="136">
        <v>0</v>
      </c>
      <c r="K57" s="136">
        <f t="shared" si="11"/>
        <v>0</v>
      </c>
      <c r="L57" s="136">
        <f t="shared" si="11"/>
        <v>0</v>
      </c>
      <c r="M57" s="136">
        <f t="shared" si="11"/>
        <v>0</v>
      </c>
      <c r="N57" s="136">
        <f t="shared" si="11"/>
        <v>0</v>
      </c>
      <c r="O57" s="136">
        <f t="shared" si="11"/>
        <v>0</v>
      </c>
      <c r="P57" s="137">
        <f>SUM(D57:O57)</f>
        <v>0</v>
      </c>
      <c r="Q57" s="6"/>
    </row>
    <row r="58" spans="1:17" ht="20.100000000000001" customHeight="1" x14ac:dyDescent="0.25">
      <c r="A58" s="3"/>
      <c r="B58" s="116"/>
      <c r="C58" s="116"/>
      <c r="D58" s="115"/>
      <c r="E58" s="115"/>
      <c r="F58" s="115"/>
      <c r="G58" s="133"/>
      <c r="H58" s="133"/>
      <c r="I58" s="133"/>
      <c r="J58" s="133"/>
      <c r="K58" s="134"/>
      <c r="L58" s="134"/>
      <c r="M58" s="134"/>
      <c r="N58" s="134"/>
      <c r="O58" s="134"/>
      <c r="P58" s="127"/>
      <c r="Q58" s="3"/>
    </row>
    <row r="59" spans="1:17" ht="20.100000000000001" customHeight="1" x14ac:dyDescent="0.25">
      <c r="A59" s="3"/>
      <c r="B59" s="142" t="s">
        <v>24</v>
      </c>
      <c r="C59" s="143"/>
      <c r="D59" s="115"/>
      <c r="E59" s="115"/>
      <c r="F59" s="115"/>
      <c r="G59" s="115"/>
      <c r="H59" s="115"/>
      <c r="I59" s="115"/>
      <c r="J59" s="115"/>
      <c r="K59" s="132"/>
      <c r="L59" s="132"/>
      <c r="M59" s="132"/>
      <c r="N59" s="132"/>
      <c r="O59" s="132"/>
      <c r="P59" s="127"/>
      <c r="Q59" s="3"/>
    </row>
    <row r="60" spans="1:17" ht="20.100000000000001" customHeight="1" x14ac:dyDescent="0.25">
      <c r="A60" s="3"/>
      <c r="B60" s="116"/>
      <c r="C60" s="144" t="s">
        <v>22</v>
      </c>
      <c r="D60" s="115" t="s">
        <v>69</v>
      </c>
      <c r="E60" s="115" t="s">
        <v>69</v>
      </c>
      <c r="F60" s="115" t="s">
        <v>69</v>
      </c>
      <c r="G60" s="115" t="s">
        <v>69</v>
      </c>
      <c r="H60" s="115"/>
      <c r="I60" s="115"/>
      <c r="J60" s="115"/>
      <c r="K60" s="132"/>
      <c r="L60" s="132"/>
      <c r="M60" s="132"/>
      <c r="N60" s="132"/>
      <c r="O60" s="132"/>
      <c r="P60" s="127">
        <f>SUM(D60:O60)</f>
        <v>0</v>
      </c>
      <c r="Q60" s="3"/>
    </row>
    <row r="61" spans="1:17" ht="20.100000000000001" customHeight="1" x14ac:dyDescent="0.25">
      <c r="A61" s="3"/>
      <c r="B61" s="116"/>
      <c r="C61" s="144" t="s">
        <v>234</v>
      </c>
      <c r="D61" s="115"/>
      <c r="E61" s="115"/>
      <c r="F61" s="115"/>
      <c r="G61" s="115"/>
      <c r="H61" s="115"/>
      <c r="I61" s="115"/>
      <c r="J61" s="115"/>
      <c r="K61" s="132"/>
      <c r="L61" s="132"/>
      <c r="M61" s="132" t="s">
        <v>69</v>
      </c>
      <c r="N61" s="132" t="s">
        <v>69</v>
      </c>
      <c r="O61" s="132" t="s">
        <v>69</v>
      </c>
      <c r="P61" s="127"/>
      <c r="Q61" s="3"/>
    </row>
    <row r="62" spans="1:17" ht="20.100000000000001" customHeight="1" x14ac:dyDescent="0.25">
      <c r="A62" s="3"/>
      <c r="B62" s="116"/>
      <c r="C62" s="116" t="s">
        <v>9</v>
      </c>
      <c r="D62" s="115">
        <v>175</v>
      </c>
      <c r="E62" s="115">
        <v>0</v>
      </c>
      <c r="F62" s="115">
        <v>244</v>
      </c>
      <c r="G62" s="115">
        <v>1658</v>
      </c>
      <c r="H62" s="115">
        <v>300</v>
      </c>
      <c r="I62" s="115">
        <v>250</v>
      </c>
      <c r="J62" s="115">
        <v>1000</v>
      </c>
      <c r="K62" s="132">
        <v>0</v>
      </c>
      <c r="L62" s="132">
        <v>143</v>
      </c>
      <c r="M62" s="132">
        <v>250</v>
      </c>
      <c r="N62" s="132">
        <v>250</v>
      </c>
      <c r="O62" s="132">
        <v>250</v>
      </c>
      <c r="P62" s="127">
        <v>1000</v>
      </c>
      <c r="Q62" s="3"/>
    </row>
    <row r="63" spans="1:17" ht="20.100000000000001" customHeight="1" x14ac:dyDescent="0.25">
      <c r="A63" s="3"/>
      <c r="B63" s="116"/>
      <c r="C63" s="144" t="s">
        <v>226</v>
      </c>
      <c r="D63" s="115"/>
      <c r="E63" s="115"/>
      <c r="F63" s="115"/>
      <c r="G63" s="115"/>
      <c r="H63" s="115"/>
      <c r="I63" s="115">
        <v>1000</v>
      </c>
      <c r="J63" s="115"/>
      <c r="K63" s="132"/>
      <c r="L63" s="132"/>
      <c r="M63" s="132"/>
      <c r="N63" s="132"/>
      <c r="O63" s="132"/>
      <c r="P63" s="127">
        <f>SUM(D63:O63)</f>
        <v>1000</v>
      </c>
      <c r="Q63" s="3"/>
    </row>
    <row r="64" spans="1:17" ht="20.100000000000001" customHeight="1" x14ac:dyDescent="0.25">
      <c r="A64" s="3"/>
      <c r="B64" s="116"/>
      <c r="C64" s="144" t="s">
        <v>227</v>
      </c>
      <c r="D64" s="115">
        <v>162</v>
      </c>
      <c r="E64" s="115">
        <v>162</v>
      </c>
      <c r="F64" s="115">
        <v>162</v>
      </c>
      <c r="G64" s="115">
        <v>162</v>
      </c>
      <c r="H64" s="115">
        <v>162</v>
      </c>
      <c r="I64" s="115">
        <v>162</v>
      </c>
      <c r="J64" s="115">
        <v>162</v>
      </c>
      <c r="K64" s="132">
        <v>162</v>
      </c>
      <c r="L64" s="132">
        <v>162</v>
      </c>
      <c r="M64" s="132">
        <v>162</v>
      </c>
      <c r="N64" s="132">
        <v>162</v>
      </c>
      <c r="O64" s="132">
        <v>162</v>
      </c>
      <c r="P64" s="127">
        <f>SUM(D64:O64)</f>
        <v>1944</v>
      </c>
      <c r="Q64" s="3"/>
    </row>
    <row r="65" spans="1:17" s="2" customFormat="1" ht="20.100000000000001" customHeight="1" thickBot="1" x14ac:dyDescent="0.3">
      <c r="A65" s="6"/>
      <c r="B65" s="129" t="s">
        <v>23</v>
      </c>
      <c r="C65" s="129"/>
      <c r="D65" s="136">
        <f>SUM(D59:D64)</f>
        <v>337</v>
      </c>
      <c r="E65" s="136">
        <f t="shared" ref="E65:O65" si="12">SUM(E59:E64)</f>
        <v>162</v>
      </c>
      <c r="F65" s="136">
        <f t="shared" si="12"/>
        <v>406</v>
      </c>
      <c r="G65" s="136">
        <f t="shared" si="12"/>
        <v>1820</v>
      </c>
      <c r="H65" s="136">
        <f t="shared" si="12"/>
        <v>462</v>
      </c>
      <c r="I65" s="136">
        <f t="shared" si="12"/>
        <v>1412</v>
      </c>
      <c r="J65" s="136">
        <f t="shared" si="12"/>
        <v>1162</v>
      </c>
      <c r="K65" s="136">
        <f t="shared" si="12"/>
        <v>162</v>
      </c>
      <c r="L65" s="136">
        <f t="shared" si="12"/>
        <v>305</v>
      </c>
      <c r="M65" s="136">
        <f t="shared" si="12"/>
        <v>412</v>
      </c>
      <c r="N65" s="136">
        <f t="shared" si="12"/>
        <v>412</v>
      </c>
      <c r="O65" s="136">
        <f t="shared" si="12"/>
        <v>412</v>
      </c>
      <c r="P65" s="137">
        <f>SUM(D65:O65)</f>
        <v>7464</v>
      </c>
      <c r="Q65" s="6"/>
    </row>
    <row r="66" spans="1:17" ht="20.100000000000001" customHeight="1" x14ac:dyDescent="0.25">
      <c r="A66" s="3"/>
      <c r="B66" s="116"/>
      <c r="C66" s="116"/>
      <c r="D66" s="115"/>
      <c r="E66" s="115"/>
      <c r="F66" s="115"/>
      <c r="G66" s="133"/>
      <c r="H66" s="133"/>
      <c r="I66" s="133"/>
      <c r="J66" s="133"/>
      <c r="K66" s="134"/>
      <c r="L66" s="134"/>
      <c r="M66" s="134"/>
      <c r="N66" s="134"/>
      <c r="O66" s="134"/>
      <c r="P66" s="127"/>
      <c r="Q66" s="3"/>
    </row>
    <row r="67" spans="1:17" s="3" customFormat="1" ht="20.100000000000001" customHeight="1" x14ac:dyDescent="0.25">
      <c r="B67" s="142" t="s">
        <v>25</v>
      </c>
      <c r="C67" s="143"/>
      <c r="D67" s="115"/>
      <c r="E67" s="115"/>
      <c r="F67" s="115"/>
      <c r="G67" s="133"/>
      <c r="H67" s="133"/>
      <c r="I67" s="133"/>
      <c r="J67" s="133"/>
      <c r="K67" s="134"/>
      <c r="L67" s="134"/>
      <c r="M67" s="134"/>
      <c r="N67" s="134"/>
      <c r="O67" s="134"/>
      <c r="P67" s="148"/>
    </row>
    <row r="68" spans="1:17" s="3" customFormat="1" ht="20.100000000000001" customHeight="1" x14ac:dyDescent="0.2">
      <c r="B68" s="116"/>
      <c r="C68" s="116" t="s">
        <v>26</v>
      </c>
      <c r="D68" s="115">
        <v>0</v>
      </c>
      <c r="E68" s="115">
        <v>0</v>
      </c>
      <c r="F68" s="115">
        <v>0</v>
      </c>
      <c r="G68" s="133">
        <v>0</v>
      </c>
      <c r="H68" s="133">
        <v>0</v>
      </c>
      <c r="I68" s="133">
        <v>0</v>
      </c>
      <c r="J68" s="133">
        <v>0</v>
      </c>
      <c r="K68" s="134">
        <v>0</v>
      </c>
      <c r="L68" s="134">
        <v>0</v>
      </c>
      <c r="M68" s="134">
        <v>0</v>
      </c>
      <c r="N68" s="134">
        <v>0</v>
      </c>
      <c r="O68" s="134">
        <v>0</v>
      </c>
      <c r="P68" s="148">
        <f>SUM(D68:O68)</f>
        <v>0</v>
      </c>
    </row>
    <row r="69" spans="1:17" s="6" customFormat="1" ht="20.100000000000001" customHeight="1" thickBot="1" x14ac:dyDescent="0.3">
      <c r="B69" s="135" t="s">
        <v>27</v>
      </c>
      <c r="C69" s="135"/>
      <c r="D69" s="136">
        <f>SUM(D68)</f>
        <v>0</v>
      </c>
      <c r="E69" s="136">
        <f t="shared" ref="E69:O69" si="13">SUM(E68)</f>
        <v>0</v>
      </c>
      <c r="F69" s="136">
        <f t="shared" si="13"/>
        <v>0</v>
      </c>
      <c r="G69" s="136">
        <f t="shared" si="13"/>
        <v>0</v>
      </c>
      <c r="H69" s="136">
        <f t="shared" si="13"/>
        <v>0</v>
      </c>
      <c r="I69" s="136">
        <f t="shared" si="13"/>
        <v>0</v>
      </c>
      <c r="J69" s="136">
        <f t="shared" si="13"/>
        <v>0</v>
      </c>
      <c r="K69" s="136">
        <f t="shared" si="13"/>
        <v>0</v>
      </c>
      <c r="L69" s="136">
        <f t="shared" si="13"/>
        <v>0</v>
      </c>
      <c r="M69" s="136">
        <f t="shared" si="13"/>
        <v>0</v>
      </c>
      <c r="N69" s="136">
        <f t="shared" si="13"/>
        <v>0</v>
      </c>
      <c r="O69" s="136">
        <f t="shared" si="13"/>
        <v>0</v>
      </c>
      <c r="P69" s="163">
        <f>SUM(D69:O69)</f>
        <v>0</v>
      </c>
    </row>
    <row r="70" spans="1:17" s="3" customFormat="1" ht="20.100000000000001" customHeight="1" x14ac:dyDescent="0.2">
      <c r="B70" s="116"/>
      <c r="C70" s="116"/>
      <c r="D70" s="115"/>
      <c r="E70" s="115"/>
      <c r="F70" s="115"/>
      <c r="G70" s="133"/>
      <c r="H70" s="133"/>
      <c r="I70" s="133"/>
      <c r="J70" s="133"/>
      <c r="K70" s="134"/>
      <c r="L70" s="134"/>
      <c r="M70" s="134"/>
      <c r="N70" s="134"/>
      <c r="O70" s="134"/>
      <c r="P70" s="148"/>
    </row>
    <row r="71" spans="1:17" s="3" customFormat="1" ht="20.100000000000001" customHeight="1" x14ac:dyDescent="0.25">
      <c r="B71" s="142" t="s">
        <v>28</v>
      </c>
      <c r="C71" s="143"/>
      <c r="D71" s="115"/>
      <c r="E71" s="115"/>
      <c r="F71" s="115"/>
      <c r="G71" s="115"/>
      <c r="H71" s="115"/>
      <c r="I71" s="115"/>
      <c r="J71" s="115"/>
      <c r="K71" s="132"/>
      <c r="L71" s="132"/>
      <c r="M71" s="132"/>
      <c r="N71" s="132"/>
      <c r="O71" s="132"/>
      <c r="P71" s="148"/>
    </row>
    <row r="72" spans="1:17" s="3" customFormat="1" ht="20.100000000000001" customHeight="1" x14ac:dyDescent="0.2">
      <c r="B72" s="116"/>
      <c r="C72" s="116" t="s">
        <v>81</v>
      </c>
      <c r="D72" s="115">
        <v>936</v>
      </c>
      <c r="E72" s="115">
        <v>936</v>
      </c>
      <c r="F72" s="115">
        <v>936</v>
      </c>
      <c r="G72" s="115">
        <v>936</v>
      </c>
      <c r="H72" s="115">
        <v>936</v>
      </c>
      <c r="I72" s="115">
        <v>936</v>
      </c>
      <c r="J72" s="115">
        <v>936</v>
      </c>
      <c r="K72" s="115">
        <v>936</v>
      </c>
      <c r="L72" s="115">
        <v>936</v>
      </c>
      <c r="M72" s="115">
        <v>936</v>
      </c>
      <c r="N72" s="115">
        <v>936</v>
      </c>
      <c r="O72" s="115">
        <v>936</v>
      </c>
      <c r="P72" s="148">
        <f t="shared" ref="P72:P78" si="14">SUM(D72:O72)</f>
        <v>11232</v>
      </c>
    </row>
    <row r="73" spans="1:17" s="3" customFormat="1" ht="20.100000000000001" customHeight="1" x14ac:dyDescent="0.2">
      <c r="B73" s="116"/>
      <c r="C73" s="116" t="s">
        <v>196</v>
      </c>
      <c r="D73" s="115">
        <v>936</v>
      </c>
      <c r="E73" s="115">
        <v>936</v>
      </c>
      <c r="F73" s="115">
        <v>936</v>
      </c>
      <c r="G73" s="115">
        <v>936</v>
      </c>
      <c r="H73" s="115">
        <v>936</v>
      </c>
      <c r="I73" s="115">
        <v>936</v>
      </c>
      <c r="J73" s="115">
        <v>936</v>
      </c>
      <c r="K73" s="115">
        <v>936</v>
      </c>
      <c r="L73" s="115">
        <v>936</v>
      </c>
      <c r="M73" s="115">
        <v>936</v>
      </c>
      <c r="N73" s="115">
        <v>936</v>
      </c>
      <c r="O73" s="115">
        <v>936</v>
      </c>
      <c r="P73" s="148">
        <f t="shared" si="14"/>
        <v>11232</v>
      </c>
    </row>
    <row r="74" spans="1:17" s="3" customFormat="1" ht="20.100000000000001" customHeight="1" x14ac:dyDescent="0.2">
      <c r="B74" s="116"/>
      <c r="C74" s="116" t="s">
        <v>75</v>
      </c>
      <c r="D74" s="115">
        <v>936</v>
      </c>
      <c r="E74" s="115">
        <v>936</v>
      </c>
      <c r="F74" s="115">
        <v>936</v>
      </c>
      <c r="G74" s="115">
        <v>936</v>
      </c>
      <c r="H74" s="115">
        <v>936</v>
      </c>
      <c r="I74" s="115">
        <v>936</v>
      </c>
      <c r="J74" s="115">
        <v>936</v>
      </c>
      <c r="K74" s="115">
        <v>936</v>
      </c>
      <c r="L74" s="115">
        <v>936</v>
      </c>
      <c r="M74" s="115">
        <v>936</v>
      </c>
      <c r="N74" s="115">
        <v>936</v>
      </c>
      <c r="O74" s="115">
        <v>936</v>
      </c>
      <c r="P74" s="148">
        <f t="shared" si="14"/>
        <v>11232</v>
      </c>
    </row>
    <row r="75" spans="1:17" s="3" customFormat="1" ht="20.100000000000001" customHeight="1" x14ac:dyDescent="0.2">
      <c r="B75" s="116"/>
      <c r="C75" s="116" t="s">
        <v>76</v>
      </c>
      <c r="D75" s="115">
        <v>936</v>
      </c>
      <c r="E75" s="115">
        <v>936</v>
      </c>
      <c r="F75" s="115">
        <v>936</v>
      </c>
      <c r="G75" s="115">
        <v>936</v>
      </c>
      <c r="H75" s="115">
        <v>936</v>
      </c>
      <c r="I75" s="115">
        <v>936</v>
      </c>
      <c r="J75" s="115">
        <v>936</v>
      </c>
      <c r="K75" s="115">
        <v>936</v>
      </c>
      <c r="L75" s="115">
        <v>936</v>
      </c>
      <c r="M75" s="115">
        <v>936</v>
      </c>
      <c r="N75" s="115">
        <v>936</v>
      </c>
      <c r="O75" s="115">
        <v>936</v>
      </c>
      <c r="P75" s="148">
        <f t="shared" si="14"/>
        <v>11232</v>
      </c>
    </row>
    <row r="76" spans="1:17" s="3" customFormat="1" ht="20.100000000000001" customHeight="1" x14ac:dyDescent="0.2">
      <c r="B76" s="116"/>
      <c r="C76" s="116" t="s">
        <v>71</v>
      </c>
      <c r="D76" s="115">
        <v>936</v>
      </c>
      <c r="E76" s="115">
        <v>936</v>
      </c>
      <c r="F76" s="115">
        <v>936</v>
      </c>
      <c r="G76" s="115">
        <v>936</v>
      </c>
      <c r="H76" s="115">
        <v>936</v>
      </c>
      <c r="I76" s="115">
        <v>936</v>
      </c>
      <c r="J76" s="115">
        <v>936</v>
      </c>
      <c r="K76" s="115">
        <v>936</v>
      </c>
      <c r="L76" s="115">
        <v>936</v>
      </c>
      <c r="M76" s="115">
        <v>936</v>
      </c>
      <c r="N76" s="115">
        <v>936</v>
      </c>
      <c r="O76" s="115">
        <v>936</v>
      </c>
      <c r="P76" s="148">
        <f t="shared" si="14"/>
        <v>11232</v>
      </c>
    </row>
    <row r="77" spans="1:17" s="3" customFormat="1" ht="20.100000000000001" customHeight="1" x14ac:dyDescent="0.2">
      <c r="B77" s="116"/>
      <c r="C77" s="116" t="s">
        <v>80</v>
      </c>
      <c r="D77" s="115">
        <v>936</v>
      </c>
      <c r="E77" s="115">
        <v>936</v>
      </c>
      <c r="F77" s="115">
        <v>936</v>
      </c>
      <c r="G77" s="115">
        <v>936</v>
      </c>
      <c r="H77" s="115">
        <v>936</v>
      </c>
      <c r="I77" s="115">
        <v>936</v>
      </c>
      <c r="J77" s="115">
        <v>936</v>
      </c>
      <c r="K77" s="115">
        <v>936</v>
      </c>
      <c r="L77" s="115">
        <v>936</v>
      </c>
      <c r="M77" s="115">
        <v>936</v>
      </c>
      <c r="N77" s="115">
        <v>936</v>
      </c>
      <c r="O77" s="115">
        <v>936</v>
      </c>
      <c r="P77" s="148">
        <f t="shared" si="14"/>
        <v>11232</v>
      </c>
    </row>
    <row r="78" spans="1:17" s="6" customFormat="1" ht="20.100000000000001" customHeight="1" thickBot="1" x14ac:dyDescent="0.3">
      <c r="B78" s="135" t="s">
        <v>30</v>
      </c>
      <c r="C78" s="135"/>
      <c r="D78" s="136">
        <f t="shared" ref="D78:O78" si="15">SUM(D72:D77)</f>
        <v>5616</v>
      </c>
      <c r="E78" s="136">
        <f t="shared" si="15"/>
        <v>5616</v>
      </c>
      <c r="F78" s="136">
        <f t="shared" si="15"/>
        <v>5616</v>
      </c>
      <c r="G78" s="136">
        <f t="shared" si="15"/>
        <v>5616</v>
      </c>
      <c r="H78" s="136">
        <f t="shared" si="15"/>
        <v>5616</v>
      </c>
      <c r="I78" s="136">
        <f t="shared" si="15"/>
        <v>5616</v>
      </c>
      <c r="J78" s="136">
        <f t="shared" si="15"/>
        <v>5616</v>
      </c>
      <c r="K78" s="136">
        <f t="shared" si="15"/>
        <v>5616</v>
      </c>
      <c r="L78" s="136">
        <f t="shared" si="15"/>
        <v>5616</v>
      </c>
      <c r="M78" s="136">
        <f t="shared" si="15"/>
        <v>5616</v>
      </c>
      <c r="N78" s="136">
        <f t="shared" si="15"/>
        <v>5616</v>
      </c>
      <c r="O78" s="136">
        <f t="shared" si="15"/>
        <v>5616</v>
      </c>
      <c r="P78" s="163">
        <f t="shared" si="14"/>
        <v>67392</v>
      </c>
    </row>
    <row r="79" spans="1:17" s="6" customFormat="1" ht="20.100000000000001" customHeight="1" x14ac:dyDescent="0.25">
      <c r="B79" s="142" t="s">
        <v>283</v>
      </c>
      <c r="C79" s="150"/>
      <c r="D79" s="123">
        <v>0</v>
      </c>
      <c r="E79" s="123">
        <v>0</v>
      </c>
      <c r="F79" s="123">
        <v>0</v>
      </c>
      <c r="G79" s="123">
        <v>0</v>
      </c>
      <c r="H79" s="123">
        <v>0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0</v>
      </c>
      <c r="P79" s="151">
        <f>SUM(D79:O79)</f>
        <v>0</v>
      </c>
    </row>
    <row r="80" spans="1:17" s="6" customFormat="1" ht="20.100000000000001" customHeight="1" x14ac:dyDescent="0.25">
      <c r="B80" s="116"/>
      <c r="C80" s="116"/>
      <c r="D80" s="115"/>
      <c r="E80" s="115"/>
      <c r="F80" s="115"/>
      <c r="G80" s="115"/>
      <c r="H80" s="115"/>
      <c r="I80" s="115"/>
      <c r="J80" s="115"/>
      <c r="K80" s="132"/>
      <c r="L80" s="132"/>
      <c r="M80" s="132"/>
      <c r="N80" s="132"/>
      <c r="O80" s="132"/>
      <c r="P80" s="148" t="s">
        <v>69</v>
      </c>
    </row>
    <row r="81" spans="2:16" s="3" customFormat="1" ht="20.100000000000001" customHeight="1" x14ac:dyDescent="0.25">
      <c r="B81" s="131" t="s">
        <v>31</v>
      </c>
      <c r="C81" s="116" t="s">
        <v>249</v>
      </c>
      <c r="D81" s="115"/>
      <c r="E81" s="115"/>
      <c r="F81" s="115"/>
      <c r="G81" s="115"/>
      <c r="H81" s="115"/>
      <c r="I81" s="115"/>
      <c r="J81" s="115"/>
      <c r="K81" s="132"/>
      <c r="L81" s="132"/>
      <c r="M81" s="132"/>
      <c r="N81" s="132"/>
      <c r="O81" s="132"/>
      <c r="P81" s="148"/>
    </row>
    <row r="82" spans="2:16" s="3" customFormat="1" ht="20.100000000000001" customHeight="1" x14ac:dyDescent="0.2">
      <c r="B82" s="116"/>
      <c r="C82" s="116" t="s">
        <v>8</v>
      </c>
      <c r="D82" s="115">
        <v>963</v>
      </c>
      <c r="E82" s="115">
        <v>963</v>
      </c>
      <c r="F82" s="115">
        <v>963</v>
      </c>
      <c r="G82" s="115">
        <v>963</v>
      </c>
      <c r="H82" s="115">
        <v>963</v>
      </c>
      <c r="I82" s="115">
        <v>963</v>
      </c>
      <c r="J82" s="115">
        <v>963</v>
      </c>
      <c r="K82" s="115">
        <v>963</v>
      </c>
      <c r="L82" s="115">
        <v>963</v>
      </c>
      <c r="M82" s="115">
        <v>963</v>
      </c>
      <c r="N82" s="115">
        <v>963</v>
      </c>
      <c r="O82" s="115">
        <v>963</v>
      </c>
      <c r="P82" s="148">
        <f>SUM(D82:O82)</f>
        <v>11556</v>
      </c>
    </row>
    <row r="83" spans="2:16" s="3" customFormat="1" ht="20.100000000000001" customHeight="1" x14ac:dyDescent="0.2">
      <c r="B83" s="116"/>
      <c r="C83" s="116" t="s">
        <v>9</v>
      </c>
      <c r="D83" s="115">
        <v>963</v>
      </c>
      <c r="E83" s="115">
        <v>963</v>
      </c>
      <c r="F83" s="115">
        <v>963</v>
      </c>
      <c r="G83" s="115">
        <v>963</v>
      </c>
      <c r="H83" s="115">
        <v>963</v>
      </c>
      <c r="I83" s="115">
        <v>963</v>
      </c>
      <c r="J83" s="115">
        <v>963</v>
      </c>
      <c r="K83" s="115">
        <v>963</v>
      </c>
      <c r="L83" s="115">
        <v>963</v>
      </c>
      <c r="M83" s="115">
        <v>963</v>
      </c>
      <c r="N83" s="115">
        <v>963</v>
      </c>
      <c r="O83" s="115">
        <v>963</v>
      </c>
      <c r="P83" s="148">
        <f>SUM(D83:O83)</f>
        <v>11556</v>
      </c>
    </row>
    <row r="84" spans="2:16" s="3" customFormat="1" ht="20.100000000000001" customHeight="1" thickBot="1" x14ac:dyDescent="0.3">
      <c r="B84" s="135" t="s">
        <v>32</v>
      </c>
      <c r="C84" s="135"/>
      <c r="D84" s="136">
        <f>SUM(D82:D83)</f>
        <v>1926</v>
      </c>
      <c r="E84" s="136">
        <f t="shared" ref="E84:O84" si="16">SUM(E82:E83)</f>
        <v>1926</v>
      </c>
      <c r="F84" s="136">
        <f t="shared" si="16"/>
        <v>1926</v>
      </c>
      <c r="G84" s="136">
        <f t="shared" si="16"/>
        <v>1926</v>
      </c>
      <c r="H84" s="136">
        <f t="shared" si="16"/>
        <v>1926</v>
      </c>
      <c r="I84" s="136">
        <f t="shared" si="16"/>
        <v>1926</v>
      </c>
      <c r="J84" s="136">
        <f t="shared" si="16"/>
        <v>1926</v>
      </c>
      <c r="K84" s="136">
        <f t="shared" si="16"/>
        <v>1926</v>
      </c>
      <c r="L84" s="136">
        <f t="shared" si="16"/>
        <v>1926</v>
      </c>
      <c r="M84" s="136">
        <f t="shared" si="16"/>
        <v>1926</v>
      </c>
      <c r="N84" s="136">
        <f t="shared" si="16"/>
        <v>1926</v>
      </c>
      <c r="O84" s="136">
        <f t="shared" si="16"/>
        <v>1926</v>
      </c>
      <c r="P84" s="163">
        <f>SUM(D84:O84)</f>
        <v>23112</v>
      </c>
    </row>
    <row r="85" spans="2:16" s="6" customFormat="1" ht="20.100000000000001" customHeight="1" x14ac:dyDescent="0.25"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</row>
    <row r="86" spans="2:16" s="3" customFormat="1" ht="20.100000000000001" customHeight="1" x14ac:dyDescent="0.2">
      <c r="B86" s="116"/>
      <c r="C86" s="116"/>
      <c r="D86" s="115"/>
      <c r="E86" s="115"/>
      <c r="F86" s="115"/>
      <c r="G86" s="133"/>
      <c r="H86" s="133"/>
      <c r="I86" s="133"/>
      <c r="J86" s="133"/>
      <c r="K86" s="134"/>
      <c r="L86" s="134"/>
      <c r="M86" s="134"/>
      <c r="N86" s="134"/>
      <c r="O86" s="134"/>
      <c r="P86" s="148"/>
    </row>
    <row r="87" spans="2:16" s="3" customFormat="1" ht="20.100000000000001" customHeight="1" x14ac:dyDescent="0.25">
      <c r="B87" s="142" t="s">
        <v>33</v>
      </c>
      <c r="C87" s="143"/>
      <c r="D87" s="132"/>
      <c r="E87" s="132"/>
      <c r="F87" s="132"/>
      <c r="G87" s="132"/>
      <c r="H87" s="132"/>
      <c r="I87" s="115"/>
      <c r="J87" s="115"/>
      <c r="K87" s="132"/>
      <c r="L87" s="132"/>
      <c r="M87" s="132"/>
      <c r="N87" s="132"/>
      <c r="O87" s="132"/>
      <c r="P87" s="148"/>
    </row>
    <row r="88" spans="2:16" s="3" customFormat="1" ht="20.100000000000001" customHeight="1" x14ac:dyDescent="0.2">
      <c r="B88" s="116"/>
      <c r="C88" s="116" t="s">
        <v>8</v>
      </c>
      <c r="D88" s="132">
        <v>833</v>
      </c>
      <c r="E88" s="132">
        <v>833</v>
      </c>
      <c r="F88" s="132">
        <v>833</v>
      </c>
      <c r="G88" s="132">
        <v>833</v>
      </c>
      <c r="H88" s="132">
        <v>833</v>
      </c>
      <c r="I88" s="132">
        <v>833</v>
      </c>
      <c r="J88" s="115">
        <v>833</v>
      </c>
      <c r="K88" s="132">
        <v>833</v>
      </c>
      <c r="L88" s="132">
        <v>833</v>
      </c>
      <c r="M88" s="132">
        <v>833</v>
      </c>
      <c r="N88" s="132">
        <v>833</v>
      </c>
      <c r="O88" s="132">
        <v>833</v>
      </c>
      <c r="P88" s="148">
        <f>SUM(D88:O88)</f>
        <v>9996</v>
      </c>
    </row>
    <row r="89" spans="2:16" s="3" customFormat="1" ht="20.100000000000001" customHeight="1" x14ac:dyDescent="0.2">
      <c r="B89" s="116"/>
      <c r="C89" s="116" t="s">
        <v>9</v>
      </c>
      <c r="D89" s="132">
        <v>0</v>
      </c>
      <c r="E89" s="132">
        <v>0</v>
      </c>
      <c r="F89" s="132">
        <v>0</v>
      </c>
      <c r="G89" s="132">
        <v>0</v>
      </c>
      <c r="H89" s="132">
        <v>0</v>
      </c>
      <c r="I89" s="115">
        <v>0</v>
      </c>
      <c r="J89" s="115">
        <v>0</v>
      </c>
      <c r="K89" s="132">
        <v>0</v>
      </c>
      <c r="L89" s="132">
        <v>0</v>
      </c>
      <c r="M89" s="132">
        <v>0</v>
      </c>
      <c r="N89" s="132">
        <v>0</v>
      </c>
      <c r="O89" s="132">
        <v>0</v>
      </c>
      <c r="P89" s="148">
        <f>SUM(D89:O89)</f>
        <v>0</v>
      </c>
    </row>
    <row r="90" spans="2:16" s="6" customFormat="1" ht="20.100000000000001" customHeight="1" thickBot="1" x14ac:dyDescent="0.3">
      <c r="B90" s="135" t="s">
        <v>34</v>
      </c>
      <c r="C90" s="135"/>
      <c r="D90" s="136">
        <f>SUM(D88:D89)</f>
        <v>833</v>
      </c>
      <c r="E90" s="136">
        <f t="shared" ref="E90:O90" si="17">SUM(E88:E89)</f>
        <v>833</v>
      </c>
      <c r="F90" s="136">
        <f t="shared" si="17"/>
        <v>833</v>
      </c>
      <c r="G90" s="136">
        <f t="shared" si="17"/>
        <v>833</v>
      </c>
      <c r="H90" s="136">
        <f t="shared" si="17"/>
        <v>833</v>
      </c>
      <c r="I90" s="136">
        <v>0</v>
      </c>
      <c r="J90" s="136">
        <f t="shared" si="17"/>
        <v>833</v>
      </c>
      <c r="K90" s="136">
        <f t="shared" si="17"/>
        <v>833</v>
      </c>
      <c r="L90" s="136">
        <f t="shared" si="17"/>
        <v>833</v>
      </c>
      <c r="M90" s="136">
        <f t="shared" si="17"/>
        <v>833</v>
      </c>
      <c r="N90" s="136">
        <f t="shared" si="17"/>
        <v>833</v>
      </c>
      <c r="O90" s="136">
        <f t="shared" si="17"/>
        <v>833</v>
      </c>
      <c r="P90" s="163">
        <f>SUM(D90:O90)</f>
        <v>9163</v>
      </c>
    </row>
    <row r="91" spans="2:16" s="3" customFormat="1" ht="20.100000000000001" customHeight="1" x14ac:dyDescent="0.2">
      <c r="B91" s="116"/>
      <c r="C91" s="116"/>
      <c r="D91" s="132"/>
      <c r="E91" s="132"/>
      <c r="F91" s="132"/>
      <c r="G91" s="134"/>
      <c r="H91" s="134"/>
      <c r="I91" s="134"/>
      <c r="J91" s="134"/>
      <c r="K91" s="134"/>
      <c r="L91" s="134"/>
      <c r="M91" s="134"/>
      <c r="N91" s="134"/>
      <c r="O91" s="134"/>
      <c r="P91" s="148"/>
    </row>
    <row r="92" spans="2:16" s="3" customFormat="1" ht="20.100000000000001" customHeight="1" x14ac:dyDescent="0.25">
      <c r="B92" s="142" t="s">
        <v>35</v>
      </c>
      <c r="C92" s="143"/>
      <c r="D92" s="132"/>
      <c r="E92" s="132"/>
      <c r="F92" s="132"/>
      <c r="G92" s="134"/>
      <c r="H92" s="134"/>
      <c r="I92" s="134"/>
      <c r="J92" s="134"/>
      <c r="K92" s="134"/>
      <c r="L92" s="134"/>
      <c r="M92" s="134"/>
      <c r="N92" s="134"/>
      <c r="O92" s="134"/>
      <c r="P92" s="148"/>
    </row>
    <row r="93" spans="2:16" s="3" customFormat="1" ht="20.100000000000001" customHeight="1" x14ac:dyDescent="0.2">
      <c r="B93" s="116"/>
      <c r="C93" s="116" t="s">
        <v>81</v>
      </c>
      <c r="D93" s="132">
        <v>40</v>
      </c>
      <c r="E93" s="132">
        <v>40</v>
      </c>
      <c r="F93" s="132">
        <v>40</v>
      </c>
      <c r="G93" s="132">
        <v>40</v>
      </c>
      <c r="H93" s="132">
        <v>40</v>
      </c>
      <c r="I93" s="132">
        <v>40</v>
      </c>
      <c r="J93" s="132">
        <v>40</v>
      </c>
      <c r="K93" s="132">
        <v>40</v>
      </c>
      <c r="L93" s="132">
        <v>40</v>
      </c>
      <c r="M93" s="132">
        <v>40</v>
      </c>
      <c r="N93" s="132">
        <v>40</v>
      </c>
      <c r="O93" s="132">
        <v>40</v>
      </c>
      <c r="P93" s="148">
        <f>SUM(D93:O93)</f>
        <v>480</v>
      </c>
    </row>
    <row r="94" spans="2:16" s="3" customFormat="1" ht="20.100000000000001" customHeight="1" x14ac:dyDescent="0.2">
      <c r="B94" s="116"/>
      <c r="C94" s="116" t="s">
        <v>74</v>
      </c>
      <c r="D94" s="132">
        <v>40</v>
      </c>
      <c r="E94" s="132">
        <v>40</v>
      </c>
      <c r="F94" s="132">
        <v>40</v>
      </c>
      <c r="G94" s="132">
        <v>40</v>
      </c>
      <c r="H94" s="132">
        <v>40</v>
      </c>
      <c r="I94" s="132">
        <v>40</v>
      </c>
      <c r="J94" s="132">
        <v>40</v>
      </c>
      <c r="K94" s="132">
        <v>40</v>
      </c>
      <c r="L94" s="132">
        <v>40</v>
      </c>
      <c r="M94" s="132">
        <v>40</v>
      </c>
      <c r="N94" s="132">
        <v>40</v>
      </c>
      <c r="O94" s="132">
        <v>40</v>
      </c>
      <c r="P94" s="148">
        <f>SUM(D94:O94)</f>
        <v>480</v>
      </c>
    </row>
    <row r="95" spans="2:16" s="3" customFormat="1" ht="20.100000000000001" customHeight="1" x14ac:dyDescent="0.2">
      <c r="B95" s="116"/>
      <c r="C95" s="116" t="s">
        <v>75</v>
      </c>
      <c r="D95" s="132">
        <v>40</v>
      </c>
      <c r="E95" s="132">
        <v>40</v>
      </c>
      <c r="F95" s="132">
        <v>40</v>
      </c>
      <c r="G95" s="132">
        <v>40</v>
      </c>
      <c r="H95" s="132">
        <v>40</v>
      </c>
      <c r="I95" s="132">
        <v>40</v>
      </c>
      <c r="J95" s="132">
        <v>40</v>
      </c>
      <c r="K95" s="132">
        <v>40</v>
      </c>
      <c r="L95" s="132">
        <v>40</v>
      </c>
      <c r="M95" s="132">
        <v>40</v>
      </c>
      <c r="N95" s="132">
        <v>40</v>
      </c>
      <c r="O95" s="132">
        <v>40</v>
      </c>
      <c r="P95" s="148">
        <f>SUM(D95:O95)</f>
        <v>480</v>
      </c>
    </row>
    <row r="96" spans="2:16" s="3" customFormat="1" ht="20.100000000000001" customHeight="1" x14ac:dyDescent="0.2">
      <c r="B96" s="116"/>
      <c r="C96" s="116" t="s">
        <v>82</v>
      </c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48">
        <f t="shared" ref="P96:P98" si="18">SUM(D96:O96)</f>
        <v>0</v>
      </c>
    </row>
    <row r="97" spans="2:16" s="3" customFormat="1" ht="20.100000000000001" customHeight="1" x14ac:dyDescent="0.2">
      <c r="B97" s="116"/>
      <c r="C97" s="116" t="s">
        <v>71</v>
      </c>
      <c r="D97" s="132">
        <v>40</v>
      </c>
      <c r="E97" s="132">
        <v>40</v>
      </c>
      <c r="F97" s="132">
        <v>40</v>
      </c>
      <c r="G97" s="132">
        <v>40</v>
      </c>
      <c r="H97" s="132">
        <v>40</v>
      </c>
      <c r="I97" s="132">
        <v>40</v>
      </c>
      <c r="J97" s="132">
        <v>40</v>
      </c>
      <c r="K97" s="132">
        <v>40</v>
      </c>
      <c r="L97" s="132">
        <v>40</v>
      </c>
      <c r="M97" s="132">
        <v>40</v>
      </c>
      <c r="N97" s="132">
        <v>40</v>
      </c>
      <c r="O97" s="132">
        <v>40</v>
      </c>
      <c r="P97" s="148">
        <f t="shared" si="18"/>
        <v>480</v>
      </c>
    </row>
    <row r="98" spans="2:16" s="3" customFormat="1" ht="20.100000000000001" customHeight="1" x14ac:dyDescent="0.2">
      <c r="B98" s="116"/>
      <c r="C98" s="116" t="s">
        <v>83</v>
      </c>
      <c r="D98" s="132">
        <v>40</v>
      </c>
      <c r="E98" s="132">
        <v>40</v>
      </c>
      <c r="F98" s="132">
        <v>40</v>
      </c>
      <c r="G98" s="132">
        <v>40</v>
      </c>
      <c r="H98" s="132">
        <v>40</v>
      </c>
      <c r="I98" s="132">
        <v>40</v>
      </c>
      <c r="J98" s="132">
        <v>40</v>
      </c>
      <c r="K98" s="132">
        <v>40</v>
      </c>
      <c r="L98" s="132">
        <v>40</v>
      </c>
      <c r="M98" s="132">
        <v>40</v>
      </c>
      <c r="N98" s="132">
        <v>40</v>
      </c>
      <c r="O98" s="132">
        <v>40</v>
      </c>
      <c r="P98" s="148">
        <f t="shared" si="18"/>
        <v>480</v>
      </c>
    </row>
    <row r="99" spans="2:16" s="6" customFormat="1" ht="20.100000000000001" customHeight="1" thickBot="1" x14ac:dyDescent="0.3">
      <c r="B99" s="164" t="s">
        <v>36</v>
      </c>
      <c r="C99" s="135"/>
      <c r="D99" s="136">
        <f>SUM(D93:D98)</f>
        <v>200</v>
      </c>
      <c r="E99" s="136">
        <f t="shared" ref="E99:O99" si="19">SUM(E93:E98)</f>
        <v>200</v>
      </c>
      <c r="F99" s="136">
        <f t="shared" si="19"/>
        <v>200</v>
      </c>
      <c r="G99" s="136">
        <f t="shared" si="19"/>
        <v>200</v>
      </c>
      <c r="H99" s="136">
        <f t="shared" si="19"/>
        <v>200</v>
      </c>
      <c r="I99" s="136">
        <f t="shared" si="19"/>
        <v>200</v>
      </c>
      <c r="J99" s="136">
        <f t="shared" si="19"/>
        <v>200</v>
      </c>
      <c r="K99" s="136">
        <f t="shared" si="19"/>
        <v>200</v>
      </c>
      <c r="L99" s="136">
        <f t="shared" si="19"/>
        <v>200</v>
      </c>
      <c r="M99" s="136">
        <f t="shared" si="19"/>
        <v>200</v>
      </c>
      <c r="N99" s="136">
        <f t="shared" si="19"/>
        <v>200</v>
      </c>
      <c r="O99" s="136">
        <f t="shared" si="19"/>
        <v>200</v>
      </c>
      <c r="P99" s="163">
        <f>SUM(D99:O99)</f>
        <v>2400</v>
      </c>
    </row>
    <row r="100" spans="2:16" s="3" customFormat="1" ht="20.100000000000001" customHeight="1" x14ac:dyDescent="0.2">
      <c r="B100" s="116"/>
      <c r="C100" s="116"/>
      <c r="D100" s="132"/>
      <c r="E100" s="132"/>
      <c r="F100" s="132"/>
      <c r="G100" s="134"/>
      <c r="H100" s="134"/>
      <c r="I100" s="134"/>
      <c r="J100" s="134"/>
      <c r="K100" s="134"/>
      <c r="L100" s="134"/>
      <c r="M100" s="134"/>
      <c r="N100" s="134"/>
      <c r="O100" s="134"/>
      <c r="P100" s="148"/>
    </row>
    <row r="101" spans="2:16" s="3" customFormat="1" ht="20.100000000000001" customHeight="1" x14ac:dyDescent="0.25">
      <c r="B101" s="142" t="s">
        <v>228</v>
      </c>
      <c r="C101" s="143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48"/>
    </row>
    <row r="102" spans="2:16" s="3" customFormat="1" ht="20.100000000000001" customHeight="1" x14ac:dyDescent="0.2">
      <c r="B102" s="116"/>
      <c r="C102" s="116" t="s">
        <v>229</v>
      </c>
      <c r="D102" s="132">
        <v>0</v>
      </c>
      <c r="E102" s="132">
        <v>0</v>
      </c>
      <c r="F102" s="132">
        <v>0</v>
      </c>
      <c r="G102" s="132">
        <v>0</v>
      </c>
      <c r="H102" s="132">
        <v>0</v>
      </c>
      <c r="I102" s="132">
        <v>0</v>
      </c>
      <c r="J102" s="132">
        <v>0</v>
      </c>
      <c r="K102" s="132">
        <v>0</v>
      </c>
      <c r="L102" s="132">
        <v>0</v>
      </c>
      <c r="M102" s="132">
        <v>0</v>
      </c>
      <c r="N102" s="132">
        <v>0</v>
      </c>
      <c r="O102" s="132">
        <v>0</v>
      </c>
      <c r="P102" s="148">
        <f t="shared" ref="P102:P108" si="20">SUM(D102:O102)</f>
        <v>0</v>
      </c>
    </row>
    <row r="103" spans="2:16" s="3" customFormat="1" ht="20.100000000000001" customHeight="1" x14ac:dyDescent="0.2">
      <c r="B103" s="116"/>
      <c r="C103" s="116" t="s">
        <v>230</v>
      </c>
      <c r="D103" s="132">
        <v>150</v>
      </c>
      <c r="E103" s="132">
        <v>150</v>
      </c>
      <c r="F103" s="132">
        <v>150</v>
      </c>
      <c r="G103" s="132">
        <v>150</v>
      </c>
      <c r="H103" s="132">
        <v>150</v>
      </c>
      <c r="I103" s="132">
        <v>150</v>
      </c>
      <c r="J103" s="132">
        <v>150</v>
      </c>
      <c r="K103" s="132">
        <v>150</v>
      </c>
      <c r="L103" s="132">
        <v>150</v>
      </c>
      <c r="M103" s="132">
        <v>150</v>
      </c>
      <c r="N103" s="132">
        <v>150</v>
      </c>
      <c r="O103" s="132">
        <v>150</v>
      </c>
      <c r="P103" s="148">
        <f t="shared" si="20"/>
        <v>1800</v>
      </c>
    </row>
    <row r="104" spans="2:16" s="3" customFormat="1" ht="20.100000000000001" customHeight="1" x14ac:dyDescent="0.2">
      <c r="B104" s="116"/>
      <c r="C104" s="116" t="s">
        <v>231</v>
      </c>
      <c r="D104" s="132">
        <v>500</v>
      </c>
      <c r="E104" s="132">
        <v>500</v>
      </c>
      <c r="F104" s="132">
        <v>500</v>
      </c>
      <c r="G104" s="132">
        <v>500</v>
      </c>
      <c r="H104" s="132">
        <v>500</v>
      </c>
      <c r="I104" s="132">
        <v>500</v>
      </c>
      <c r="J104" s="132">
        <v>500</v>
      </c>
      <c r="K104" s="132">
        <v>500</v>
      </c>
      <c r="L104" s="132">
        <v>500</v>
      </c>
      <c r="M104" s="132">
        <v>500</v>
      </c>
      <c r="N104" s="132">
        <v>500</v>
      </c>
      <c r="O104" s="132">
        <v>500</v>
      </c>
      <c r="P104" s="148">
        <f t="shared" si="20"/>
        <v>6000</v>
      </c>
    </row>
    <row r="105" spans="2:16" s="3" customFormat="1" ht="20.100000000000001" customHeight="1" x14ac:dyDescent="0.2">
      <c r="B105" s="116"/>
      <c r="C105" s="116" t="s">
        <v>295</v>
      </c>
      <c r="D105" s="132">
        <v>400</v>
      </c>
      <c r="E105" s="132">
        <v>400</v>
      </c>
      <c r="F105" s="132">
        <v>400</v>
      </c>
      <c r="G105" s="132">
        <v>400</v>
      </c>
      <c r="H105" s="132">
        <v>400</v>
      </c>
      <c r="I105" s="132">
        <v>400</v>
      </c>
      <c r="J105" s="132">
        <v>400</v>
      </c>
      <c r="K105" s="132">
        <v>400</v>
      </c>
      <c r="L105" s="132">
        <v>400</v>
      </c>
      <c r="M105" s="132">
        <v>400</v>
      </c>
      <c r="N105" s="132">
        <v>400</v>
      </c>
      <c r="O105" s="132">
        <v>400</v>
      </c>
      <c r="P105" s="148">
        <f t="shared" si="20"/>
        <v>4800</v>
      </c>
    </row>
    <row r="106" spans="2:16" s="3" customFormat="1" ht="20.100000000000001" customHeight="1" x14ac:dyDescent="0.2">
      <c r="B106" s="116"/>
      <c r="C106" s="116" t="s">
        <v>232</v>
      </c>
      <c r="D106" s="132">
        <v>300</v>
      </c>
      <c r="E106" s="132">
        <v>300</v>
      </c>
      <c r="F106" s="132">
        <v>300</v>
      </c>
      <c r="G106" s="132">
        <v>300</v>
      </c>
      <c r="H106" s="132">
        <v>300</v>
      </c>
      <c r="I106" s="132">
        <v>300</v>
      </c>
      <c r="J106" s="132">
        <v>300</v>
      </c>
      <c r="K106" s="132">
        <v>300</v>
      </c>
      <c r="L106" s="132">
        <v>300</v>
      </c>
      <c r="M106" s="132">
        <v>300</v>
      </c>
      <c r="N106" s="132">
        <v>300</v>
      </c>
      <c r="O106" s="132">
        <v>300</v>
      </c>
      <c r="P106" s="148">
        <f t="shared" si="20"/>
        <v>3600</v>
      </c>
    </row>
    <row r="107" spans="2:16" s="3" customFormat="1" ht="20.100000000000001" customHeight="1" x14ac:dyDescent="0.2">
      <c r="B107" s="116"/>
      <c r="C107" s="116" t="s">
        <v>233</v>
      </c>
      <c r="D107" s="132">
        <v>300</v>
      </c>
      <c r="E107" s="132">
        <v>300</v>
      </c>
      <c r="F107" s="132">
        <v>300</v>
      </c>
      <c r="G107" s="132">
        <v>300</v>
      </c>
      <c r="H107" s="132">
        <v>300</v>
      </c>
      <c r="I107" s="132">
        <v>300</v>
      </c>
      <c r="J107" s="132">
        <v>300</v>
      </c>
      <c r="K107" s="132">
        <v>300</v>
      </c>
      <c r="L107" s="132">
        <v>300</v>
      </c>
      <c r="M107" s="132">
        <v>300</v>
      </c>
      <c r="N107" s="132">
        <v>300</v>
      </c>
      <c r="O107" s="132">
        <v>300</v>
      </c>
      <c r="P107" s="148">
        <f t="shared" si="20"/>
        <v>3600</v>
      </c>
    </row>
    <row r="108" spans="2:16" s="6" customFormat="1" ht="20.100000000000001" customHeight="1" x14ac:dyDescent="0.25">
      <c r="B108" s="164" t="s">
        <v>37</v>
      </c>
      <c r="C108" s="164"/>
      <c r="D108" s="165">
        <f>SUM(D103:D107)</f>
        <v>1650</v>
      </c>
      <c r="E108" s="165">
        <f t="shared" ref="E108:O108" si="21">SUM(E103:E107)</f>
        <v>1650</v>
      </c>
      <c r="F108" s="165">
        <f t="shared" si="21"/>
        <v>1650</v>
      </c>
      <c r="G108" s="165">
        <f t="shared" si="21"/>
        <v>1650</v>
      </c>
      <c r="H108" s="165">
        <f t="shared" si="21"/>
        <v>1650</v>
      </c>
      <c r="I108" s="165">
        <f t="shared" si="21"/>
        <v>1650</v>
      </c>
      <c r="J108" s="165">
        <f t="shared" si="21"/>
        <v>1650</v>
      </c>
      <c r="K108" s="165">
        <f t="shared" si="21"/>
        <v>1650</v>
      </c>
      <c r="L108" s="165">
        <f t="shared" si="21"/>
        <v>1650</v>
      </c>
      <c r="M108" s="165">
        <f t="shared" si="21"/>
        <v>1650</v>
      </c>
      <c r="N108" s="165">
        <f t="shared" si="21"/>
        <v>1650</v>
      </c>
      <c r="O108" s="165">
        <f t="shared" si="21"/>
        <v>1650</v>
      </c>
      <c r="P108" s="166">
        <f t="shared" si="20"/>
        <v>19800</v>
      </c>
    </row>
    <row r="109" spans="2:16" s="3" customFormat="1" ht="20.100000000000001" customHeight="1" x14ac:dyDescent="0.2">
      <c r="B109" s="116"/>
      <c r="C109" s="116"/>
      <c r="D109" s="132"/>
      <c r="E109" s="132"/>
      <c r="F109" s="132"/>
      <c r="G109" s="134"/>
      <c r="H109" s="134"/>
      <c r="I109" s="134"/>
      <c r="J109" s="134"/>
      <c r="K109" s="134"/>
      <c r="L109" s="134"/>
      <c r="M109" s="134"/>
      <c r="N109" s="134"/>
      <c r="O109" s="134"/>
      <c r="P109" s="148"/>
    </row>
    <row r="110" spans="2:16" s="3" customFormat="1" ht="20.100000000000001" customHeight="1" x14ac:dyDescent="0.25">
      <c r="B110" s="142" t="s">
        <v>38</v>
      </c>
      <c r="C110" s="143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48"/>
    </row>
    <row r="111" spans="2:16" s="3" customFormat="1" ht="20.100000000000001" customHeight="1" x14ac:dyDescent="0.25">
      <c r="B111" s="131"/>
      <c r="C111" s="116" t="s">
        <v>81</v>
      </c>
      <c r="D111" s="132">
        <v>303</v>
      </c>
      <c r="E111" s="132">
        <v>361</v>
      </c>
      <c r="F111" s="132">
        <v>300</v>
      </c>
      <c r="G111" s="132">
        <v>462</v>
      </c>
      <c r="H111" s="132">
        <v>271</v>
      </c>
      <c r="I111" s="132">
        <v>287</v>
      </c>
      <c r="J111" s="132">
        <v>335</v>
      </c>
      <c r="K111" s="132">
        <v>396</v>
      </c>
      <c r="L111" s="132">
        <v>428</v>
      </c>
      <c r="M111" s="132">
        <v>632</v>
      </c>
      <c r="N111" s="132">
        <v>422</v>
      </c>
      <c r="O111" s="132">
        <v>480</v>
      </c>
      <c r="P111" s="148">
        <f t="shared" ref="P111:P117" si="22">SUM(D111:O111)</f>
        <v>4677</v>
      </c>
    </row>
    <row r="112" spans="2:16" s="3" customFormat="1" ht="20.100000000000001" customHeight="1" x14ac:dyDescent="0.25">
      <c r="B112" s="131"/>
      <c r="C112" s="116" t="s">
        <v>84</v>
      </c>
      <c r="D112" s="132">
        <v>281</v>
      </c>
      <c r="E112" s="132">
        <v>282</v>
      </c>
      <c r="F112" s="132">
        <v>285</v>
      </c>
      <c r="G112" s="132">
        <v>360</v>
      </c>
      <c r="H112" s="132">
        <v>473</v>
      </c>
      <c r="I112" s="132">
        <v>276</v>
      </c>
      <c r="J112" s="132">
        <v>300</v>
      </c>
      <c r="K112" s="132">
        <v>337</v>
      </c>
      <c r="L112" s="132">
        <v>400</v>
      </c>
      <c r="M112" s="132">
        <v>444</v>
      </c>
      <c r="N112" s="132">
        <v>686</v>
      </c>
      <c r="O112" s="132">
        <v>444</v>
      </c>
      <c r="P112" s="148">
        <f t="shared" si="22"/>
        <v>4568</v>
      </c>
    </row>
    <row r="113" spans="2:16" s="3" customFormat="1" ht="20.100000000000001" customHeight="1" x14ac:dyDescent="0.2">
      <c r="B113" s="116"/>
      <c r="C113" s="116" t="s">
        <v>85</v>
      </c>
      <c r="D113" s="132">
        <v>281</v>
      </c>
      <c r="E113" s="132">
        <v>281</v>
      </c>
      <c r="F113" s="132">
        <v>284.87</v>
      </c>
      <c r="G113" s="132">
        <v>284.87</v>
      </c>
      <c r="H113" s="132">
        <v>284.87</v>
      </c>
      <c r="I113" s="132">
        <v>284.87</v>
      </c>
      <c r="J113" s="132">
        <v>284.87</v>
      </c>
      <c r="K113" s="132">
        <v>284.87</v>
      </c>
      <c r="L113" s="132">
        <v>284.87</v>
      </c>
      <c r="M113" s="132">
        <v>284.87</v>
      </c>
      <c r="N113" s="132">
        <v>284.87</v>
      </c>
      <c r="O113" s="132">
        <v>284.87</v>
      </c>
      <c r="P113" s="148">
        <f t="shared" si="22"/>
        <v>3410.6999999999994</v>
      </c>
    </row>
    <row r="114" spans="2:16" s="3" customFormat="1" ht="20.100000000000001" customHeight="1" x14ac:dyDescent="0.2">
      <c r="B114" s="116"/>
      <c r="C114" s="116" t="s">
        <v>77</v>
      </c>
      <c r="D114" s="132">
        <v>180</v>
      </c>
      <c r="E114" s="132">
        <v>180</v>
      </c>
      <c r="F114" s="132">
        <v>180</v>
      </c>
      <c r="G114" s="132">
        <v>180</v>
      </c>
      <c r="H114" s="132">
        <v>180</v>
      </c>
      <c r="I114" s="132">
        <v>180</v>
      </c>
      <c r="J114" s="132">
        <v>180</v>
      </c>
      <c r="K114" s="132">
        <v>180</v>
      </c>
      <c r="L114" s="132">
        <v>180</v>
      </c>
      <c r="M114" s="132">
        <v>180</v>
      </c>
      <c r="N114" s="132">
        <v>180</v>
      </c>
      <c r="O114" s="132">
        <v>180</v>
      </c>
      <c r="P114" s="148">
        <f t="shared" si="22"/>
        <v>2160</v>
      </c>
    </row>
    <row r="115" spans="2:16" s="3" customFormat="1" ht="20.100000000000001" customHeight="1" x14ac:dyDescent="0.2">
      <c r="B115" s="116"/>
      <c r="C115" s="116" t="s">
        <v>195</v>
      </c>
      <c r="D115" s="132">
        <v>281</v>
      </c>
      <c r="E115" s="132">
        <v>281</v>
      </c>
      <c r="F115" s="132">
        <v>284.87</v>
      </c>
      <c r="G115" s="132">
        <v>284.87</v>
      </c>
      <c r="H115" s="132">
        <v>284.87</v>
      </c>
      <c r="I115" s="132">
        <v>284.87</v>
      </c>
      <c r="J115" s="132">
        <v>284.87</v>
      </c>
      <c r="K115" s="132">
        <v>284.87</v>
      </c>
      <c r="L115" s="132">
        <v>284.87</v>
      </c>
      <c r="M115" s="132">
        <v>284.87</v>
      </c>
      <c r="N115" s="132">
        <v>284.87</v>
      </c>
      <c r="O115" s="132">
        <v>284.87</v>
      </c>
      <c r="P115" s="148">
        <f t="shared" si="22"/>
        <v>3410.6999999999994</v>
      </c>
    </row>
    <row r="116" spans="2:16" s="3" customFormat="1" ht="20.100000000000001" customHeight="1" x14ac:dyDescent="0.2">
      <c r="B116" s="116"/>
      <c r="C116" s="116" t="s">
        <v>83</v>
      </c>
      <c r="D116" s="132">
        <v>281</v>
      </c>
      <c r="E116" s="132">
        <v>281</v>
      </c>
      <c r="F116" s="132">
        <v>284.87</v>
      </c>
      <c r="G116" s="132">
        <v>284.87</v>
      </c>
      <c r="H116" s="132">
        <v>284.87</v>
      </c>
      <c r="I116" s="132">
        <v>284.87</v>
      </c>
      <c r="J116" s="132">
        <v>284.87</v>
      </c>
      <c r="K116" s="132">
        <v>284.87</v>
      </c>
      <c r="L116" s="132">
        <v>284.87</v>
      </c>
      <c r="M116" s="132">
        <v>284.87</v>
      </c>
      <c r="N116" s="132">
        <v>284.87</v>
      </c>
      <c r="O116" s="132">
        <v>284.87</v>
      </c>
      <c r="P116" s="148">
        <f t="shared" si="22"/>
        <v>3410.6999999999994</v>
      </c>
    </row>
    <row r="117" spans="2:16" s="6" customFormat="1" ht="20.100000000000001" customHeight="1" thickBot="1" x14ac:dyDescent="0.3">
      <c r="B117" s="135" t="s">
        <v>39</v>
      </c>
      <c r="C117" s="135"/>
      <c r="D117" s="136">
        <f t="shared" ref="D117:O117" si="23">SUM(D111:D116)</f>
        <v>1607</v>
      </c>
      <c r="E117" s="136">
        <f t="shared" si="23"/>
        <v>1666</v>
      </c>
      <c r="F117" s="136">
        <f t="shared" si="23"/>
        <v>1619.6099999999997</v>
      </c>
      <c r="G117" s="136">
        <f t="shared" si="23"/>
        <v>1856.6099999999997</v>
      </c>
      <c r="H117" s="136">
        <f t="shared" si="23"/>
        <v>1778.6099999999997</v>
      </c>
      <c r="I117" s="136">
        <f t="shared" si="23"/>
        <v>1597.6099999999997</v>
      </c>
      <c r="J117" s="136">
        <f t="shared" si="23"/>
        <v>1669.6099999999997</v>
      </c>
      <c r="K117" s="136">
        <f t="shared" si="23"/>
        <v>1767.6099999999997</v>
      </c>
      <c r="L117" s="136">
        <f t="shared" si="23"/>
        <v>1862.6099999999997</v>
      </c>
      <c r="M117" s="136">
        <f t="shared" si="23"/>
        <v>2110.6099999999997</v>
      </c>
      <c r="N117" s="136">
        <f t="shared" si="23"/>
        <v>2142.6099999999997</v>
      </c>
      <c r="O117" s="136">
        <f t="shared" si="23"/>
        <v>1958.6099999999997</v>
      </c>
      <c r="P117" s="163">
        <f t="shared" si="22"/>
        <v>21637.100000000002</v>
      </c>
    </row>
    <row r="118" spans="2:16" s="3" customFormat="1" ht="20.100000000000001" customHeight="1" x14ac:dyDescent="0.2">
      <c r="B118" s="116"/>
      <c r="C118" s="116"/>
      <c r="D118" s="132"/>
      <c r="E118" s="132"/>
      <c r="F118" s="132"/>
      <c r="G118" s="134"/>
      <c r="H118" s="134"/>
      <c r="I118" s="134"/>
      <c r="J118" s="134"/>
      <c r="K118" s="134"/>
      <c r="L118" s="134"/>
      <c r="M118" s="134"/>
      <c r="N118" s="134"/>
      <c r="O118" s="134"/>
      <c r="P118" s="148"/>
    </row>
    <row r="119" spans="2:16" s="3" customFormat="1" ht="20.100000000000001" customHeight="1" x14ac:dyDescent="0.25">
      <c r="B119" s="142" t="s">
        <v>40</v>
      </c>
      <c r="C119" s="143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48"/>
    </row>
    <row r="120" spans="2:16" s="3" customFormat="1" ht="20.100000000000001" customHeight="1" x14ac:dyDescent="0.2">
      <c r="B120" s="116"/>
      <c r="C120" s="116" t="s">
        <v>70</v>
      </c>
      <c r="D120" s="132">
        <v>0</v>
      </c>
      <c r="E120" s="132">
        <v>0</v>
      </c>
      <c r="F120" s="132">
        <v>0</v>
      </c>
      <c r="G120" s="132">
        <v>0</v>
      </c>
      <c r="H120" s="132">
        <v>0</v>
      </c>
      <c r="I120" s="132">
        <v>0</v>
      </c>
      <c r="J120" s="132">
        <v>0</v>
      </c>
      <c r="K120" s="132">
        <v>0</v>
      </c>
      <c r="L120" s="132">
        <v>0</v>
      </c>
      <c r="M120" s="132">
        <v>0</v>
      </c>
      <c r="N120" s="132">
        <v>0</v>
      </c>
      <c r="O120" s="132">
        <v>0</v>
      </c>
      <c r="P120" s="148">
        <f>SUM(D120:O120)</f>
        <v>0</v>
      </c>
    </row>
    <row r="121" spans="2:16" s="3" customFormat="1" ht="20.100000000000001" customHeight="1" x14ac:dyDescent="0.2">
      <c r="B121" s="116"/>
      <c r="C121" s="116" t="s">
        <v>29</v>
      </c>
      <c r="D121" s="132">
        <v>0</v>
      </c>
      <c r="E121" s="132">
        <v>0</v>
      </c>
      <c r="F121" s="132">
        <v>0</v>
      </c>
      <c r="G121" s="132">
        <v>0</v>
      </c>
      <c r="H121" s="132">
        <v>0</v>
      </c>
      <c r="I121" s="132">
        <v>0</v>
      </c>
      <c r="J121" s="132">
        <v>0</v>
      </c>
      <c r="K121" s="132">
        <v>0</v>
      </c>
      <c r="L121" s="132">
        <v>0</v>
      </c>
      <c r="M121" s="132">
        <v>0</v>
      </c>
      <c r="N121" s="132">
        <v>0</v>
      </c>
      <c r="O121" s="132">
        <v>0</v>
      </c>
      <c r="P121" s="148">
        <f>SUM(D121:O121)</f>
        <v>0</v>
      </c>
    </row>
    <row r="122" spans="2:16" s="3" customFormat="1" ht="20.100000000000001" customHeight="1" x14ac:dyDescent="0.2">
      <c r="B122" s="116"/>
      <c r="C122" s="116" t="s">
        <v>41</v>
      </c>
      <c r="D122" s="132">
        <v>0</v>
      </c>
      <c r="E122" s="132">
        <v>0</v>
      </c>
      <c r="F122" s="132">
        <v>0</v>
      </c>
      <c r="G122" s="132">
        <v>0</v>
      </c>
      <c r="H122" s="132">
        <v>0</v>
      </c>
      <c r="I122" s="132">
        <v>0</v>
      </c>
      <c r="J122" s="132">
        <v>0</v>
      </c>
      <c r="K122" s="132">
        <v>0</v>
      </c>
      <c r="L122" s="132">
        <v>0</v>
      </c>
      <c r="M122" s="132">
        <v>0</v>
      </c>
      <c r="N122" s="132">
        <v>0</v>
      </c>
      <c r="O122" s="132">
        <v>0</v>
      </c>
      <c r="P122" s="148">
        <f>SUM(D122:O122)</f>
        <v>0</v>
      </c>
    </row>
    <row r="123" spans="2:16" s="6" customFormat="1" ht="20.100000000000001" customHeight="1" thickBot="1" x14ac:dyDescent="0.3">
      <c r="B123" s="135" t="s">
        <v>42</v>
      </c>
      <c r="C123" s="135"/>
      <c r="D123" s="136">
        <f>SUM(D120:D122)</f>
        <v>0</v>
      </c>
      <c r="E123" s="136">
        <f t="shared" ref="E123:O123" si="24">SUM(E120:E122)</f>
        <v>0</v>
      </c>
      <c r="F123" s="136">
        <f t="shared" si="24"/>
        <v>0</v>
      </c>
      <c r="G123" s="136">
        <f>SUM(G120:G122)</f>
        <v>0</v>
      </c>
      <c r="H123" s="136">
        <f t="shared" si="24"/>
        <v>0</v>
      </c>
      <c r="I123" s="136">
        <f t="shared" si="24"/>
        <v>0</v>
      </c>
      <c r="J123" s="136">
        <f t="shared" si="24"/>
        <v>0</v>
      </c>
      <c r="K123" s="136">
        <f t="shared" si="24"/>
        <v>0</v>
      </c>
      <c r="L123" s="136">
        <f t="shared" si="24"/>
        <v>0</v>
      </c>
      <c r="M123" s="136">
        <f t="shared" si="24"/>
        <v>0</v>
      </c>
      <c r="N123" s="136">
        <f t="shared" si="24"/>
        <v>0</v>
      </c>
      <c r="O123" s="136">
        <f t="shared" si="24"/>
        <v>0</v>
      </c>
      <c r="P123" s="163">
        <f>SUM(D123:O123)</f>
        <v>0</v>
      </c>
    </row>
    <row r="124" spans="2:16" s="3" customFormat="1" ht="20.100000000000001" customHeight="1" x14ac:dyDescent="0.2">
      <c r="B124" s="116"/>
      <c r="C124" s="116"/>
      <c r="D124" s="132"/>
      <c r="E124" s="132"/>
      <c r="F124" s="132"/>
      <c r="G124" s="134"/>
      <c r="H124" s="134"/>
      <c r="I124" s="134"/>
      <c r="J124" s="134"/>
      <c r="K124" s="134"/>
      <c r="L124" s="134"/>
      <c r="M124" s="134"/>
      <c r="N124" s="134"/>
      <c r="O124" s="134" t="s">
        <v>69</v>
      </c>
      <c r="P124" s="148"/>
    </row>
    <row r="125" spans="2:16" s="6" customFormat="1" ht="20.100000000000001" customHeight="1" x14ac:dyDescent="0.25">
      <c r="B125" s="142" t="s">
        <v>68</v>
      </c>
      <c r="C125" s="150"/>
      <c r="D125" s="165">
        <v>400</v>
      </c>
      <c r="E125" s="165">
        <v>400</v>
      </c>
      <c r="F125" s="165">
        <v>400</v>
      </c>
      <c r="G125" s="165">
        <v>400</v>
      </c>
      <c r="H125" s="165">
        <v>400</v>
      </c>
      <c r="I125" s="165">
        <v>400</v>
      </c>
      <c r="J125" s="165">
        <v>400</v>
      </c>
      <c r="K125" s="165">
        <v>400</v>
      </c>
      <c r="L125" s="165">
        <v>400</v>
      </c>
      <c r="M125" s="165">
        <v>400</v>
      </c>
      <c r="N125" s="165">
        <v>400</v>
      </c>
      <c r="O125" s="165">
        <v>400</v>
      </c>
      <c r="P125" s="166">
        <f>SUM(D125:O125)</f>
        <v>4800</v>
      </c>
    </row>
    <row r="126" spans="2:16" s="3" customFormat="1" ht="20.100000000000001" customHeight="1" x14ac:dyDescent="0.2">
      <c r="B126" s="116"/>
      <c r="C126" s="116"/>
      <c r="D126" s="132"/>
      <c r="E126" s="132"/>
      <c r="F126" s="132"/>
      <c r="G126" s="134"/>
      <c r="H126" s="134"/>
      <c r="I126" s="134"/>
      <c r="J126" s="134"/>
      <c r="K126" s="134"/>
      <c r="L126" s="134"/>
      <c r="M126" s="134"/>
      <c r="N126" s="134"/>
      <c r="O126" s="134"/>
      <c r="P126" s="148"/>
    </row>
    <row r="127" spans="2:16" s="3" customFormat="1" ht="20.100000000000001" customHeight="1" x14ac:dyDescent="0.25">
      <c r="B127" s="142" t="s">
        <v>44</v>
      </c>
      <c r="C127" s="143"/>
      <c r="D127" s="132"/>
      <c r="E127" s="132"/>
      <c r="F127" s="132"/>
      <c r="G127" s="134"/>
      <c r="H127" s="134"/>
      <c r="I127" s="134"/>
      <c r="J127" s="134"/>
      <c r="K127" s="134"/>
      <c r="L127" s="134"/>
      <c r="M127" s="134"/>
      <c r="N127" s="134"/>
      <c r="O127" s="134"/>
      <c r="P127" s="148"/>
    </row>
    <row r="128" spans="2:16" s="3" customFormat="1" ht="20.100000000000001" customHeight="1" x14ac:dyDescent="0.2">
      <c r="B128" s="116"/>
      <c r="C128" s="116" t="s">
        <v>8</v>
      </c>
      <c r="D128" s="132">
        <v>0</v>
      </c>
      <c r="E128" s="132">
        <v>0</v>
      </c>
      <c r="F128" s="132">
        <v>0</v>
      </c>
      <c r="G128" s="132">
        <v>0</v>
      </c>
      <c r="H128" s="132">
        <v>0</v>
      </c>
      <c r="I128" s="132">
        <v>0</v>
      </c>
      <c r="J128" s="132">
        <v>0</v>
      </c>
      <c r="K128" s="132">
        <v>0</v>
      </c>
      <c r="L128" s="132">
        <v>0</v>
      </c>
      <c r="M128" s="132">
        <v>0</v>
      </c>
      <c r="N128" s="132">
        <v>0</v>
      </c>
      <c r="O128" s="132">
        <v>0</v>
      </c>
      <c r="P128" s="148">
        <f>SUM(D128:O128)</f>
        <v>0</v>
      </c>
    </row>
    <row r="129" spans="2:16" s="3" customFormat="1" ht="20.100000000000001" customHeight="1" x14ac:dyDescent="0.2">
      <c r="B129" s="116"/>
      <c r="C129" s="116" t="s">
        <v>9</v>
      </c>
      <c r="D129" s="132">
        <v>300</v>
      </c>
      <c r="E129" s="132">
        <v>300</v>
      </c>
      <c r="F129" s="132">
        <v>300</v>
      </c>
      <c r="G129" s="132">
        <v>300</v>
      </c>
      <c r="H129" s="132">
        <v>300</v>
      </c>
      <c r="I129" s="132">
        <v>300</v>
      </c>
      <c r="J129" s="132">
        <v>300</v>
      </c>
      <c r="K129" s="132">
        <v>300</v>
      </c>
      <c r="L129" s="132">
        <v>300</v>
      </c>
      <c r="M129" s="132">
        <v>300</v>
      </c>
      <c r="N129" s="132">
        <v>300</v>
      </c>
      <c r="O129" s="132">
        <v>300</v>
      </c>
      <c r="P129" s="148">
        <f>SUM(D129:O129)</f>
        <v>3600</v>
      </c>
    </row>
    <row r="130" spans="2:16" s="6" customFormat="1" ht="20.100000000000001" customHeight="1" thickBot="1" x14ac:dyDescent="0.3">
      <c r="B130" s="130" t="s">
        <v>46</v>
      </c>
      <c r="C130" s="135"/>
      <c r="D130" s="136">
        <f>SUM(D128:D129)</f>
        <v>300</v>
      </c>
      <c r="E130" s="136">
        <f t="shared" ref="E130:O130" si="25">SUM(E128:E129)</f>
        <v>300</v>
      </c>
      <c r="F130" s="136">
        <f t="shared" si="25"/>
        <v>300</v>
      </c>
      <c r="G130" s="136">
        <f t="shared" si="25"/>
        <v>300</v>
      </c>
      <c r="H130" s="136">
        <f t="shared" si="25"/>
        <v>300</v>
      </c>
      <c r="I130" s="136">
        <f t="shared" si="25"/>
        <v>300</v>
      </c>
      <c r="J130" s="136">
        <f t="shared" si="25"/>
        <v>300</v>
      </c>
      <c r="K130" s="136">
        <f t="shared" si="25"/>
        <v>300</v>
      </c>
      <c r="L130" s="136">
        <f t="shared" si="25"/>
        <v>300</v>
      </c>
      <c r="M130" s="136">
        <f t="shared" si="25"/>
        <v>300</v>
      </c>
      <c r="N130" s="136">
        <f t="shared" si="25"/>
        <v>300</v>
      </c>
      <c r="O130" s="136">
        <f t="shared" si="25"/>
        <v>300</v>
      </c>
      <c r="P130" s="163">
        <f>SUM(D130:O130)</f>
        <v>3600</v>
      </c>
    </row>
    <row r="131" spans="2:16" s="3" customFormat="1" ht="20.100000000000001" customHeight="1" x14ac:dyDescent="0.2">
      <c r="B131" s="116"/>
      <c r="C131" s="116"/>
      <c r="D131" s="132"/>
      <c r="E131" s="132"/>
      <c r="F131" s="132"/>
      <c r="G131" s="134"/>
      <c r="H131" s="134"/>
      <c r="I131" s="134"/>
      <c r="J131" s="134"/>
      <c r="K131" s="134"/>
      <c r="L131" s="134"/>
      <c r="M131" s="134"/>
      <c r="N131" s="134"/>
      <c r="O131" s="134"/>
      <c r="P131" s="148"/>
    </row>
    <row r="132" spans="2:16" s="3" customFormat="1" ht="20.100000000000001" customHeight="1" x14ac:dyDescent="0.25">
      <c r="B132" s="142" t="s">
        <v>43</v>
      </c>
      <c r="C132" s="143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48"/>
    </row>
    <row r="133" spans="2:16" s="3" customFormat="1" ht="20.100000000000001" customHeight="1" x14ac:dyDescent="0.2">
      <c r="B133" s="116"/>
      <c r="C133" s="116" t="s">
        <v>8</v>
      </c>
      <c r="D133" s="132">
        <v>1700</v>
      </c>
      <c r="E133" s="132">
        <v>1700</v>
      </c>
      <c r="F133" s="132">
        <v>1700</v>
      </c>
      <c r="G133" s="132">
        <v>1700</v>
      </c>
      <c r="H133" s="132">
        <v>1700</v>
      </c>
      <c r="I133" s="132">
        <v>1700</v>
      </c>
      <c r="J133" s="132">
        <v>1700</v>
      </c>
      <c r="K133" s="132">
        <v>1700</v>
      </c>
      <c r="L133" s="132">
        <v>1700</v>
      </c>
      <c r="M133" s="132">
        <v>1700</v>
      </c>
      <c r="N133" s="132">
        <v>1700</v>
      </c>
      <c r="O133" s="132">
        <v>1700</v>
      </c>
      <c r="P133" s="148">
        <f>SUM(D133:O133)</f>
        <v>20400</v>
      </c>
    </row>
    <row r="134" spans="2:16" s="3" customFormat="1" ht="20.100000000000001" customHeight="1" x14ac:dyDescent="0.2">
      <c r="B134" s="116"/>
      <c r="C134" s="144" t="s">
        <v>69</v>
      </c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48">
        <f>SUM(D134:O134)</f>
        <v>0</v>
      </c>
    </row>
    <row r="135" spans="2:16" s="3" customFormat="1" ht="20.100000000000001" customHeight="1" x14ac:dyDescent="0.2">
      <c r="B135" s="116"/>
      <c r="C135" s="116" t="s">
        <v>9</v>
      </c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48"/>
    </row>
    <row r="136" spans="2:16" s="3" customFormat="1" ht="20.100000000000001" customHeight="1" x14ac:dyDescent="0.2">
      <c r="B136" s="116"/>
      <c r="C136" s="144" t="s">
        <v>69</v>
      </c>
      <c r="D136" s="132">
        <v>950</v>
      </c>
      <c r="E136" s="132">
        <v>950</v>
      </c>
      <c r="F136" s="132">
        <v>950</v>
      </c>
      <c r="G136" s="132">
        <v>950</v>
      </c>
      <c r="H136" s="132">
        <v>950</v>
      </c>
      <c r="I136" s="132">
        <v>950</v>
      </c>
      <c r="J136" s="132">
        <v>950</v>
      </c>
      <c r="K136" s="132">
        <v>950</v>
      </c>
      <c r="L136" s="132">
        <v>950</v>
      </c>
      <c r="M136" s="132">
        <v>950</v>
      </c>
      <c r="N136" s="132">
        <v>950</v>
      </c>
      <c r="O136" s="132">
        <v>950</v>
      </c>
      <c r="P136" s="148">
        <f>SUM(D136:O136)</f>
        <v>11400</v>
      </c>
    </row>
    <row r="137" spans="2:16" s="6" customFormat="1" ht="20.100000000000001" customHeight="1" thickBot="1" x14ac:dyDescent="0.3">
      <c r="B137" s="164" t="s">
        <v>45</v>
      </c>
      <c r="C137" s="135"/>
      <c r="D137" s="136">
        <f>SUM(D133:D136)</f>
        <v>2650</v>
      </c>
      <c r="E137" s="136">
        <f t="shared" ref="E137:O137" si="26">SUM(E133:E136)</f>
        <v>2650</v>
      </c>
      <c r="F137" s="136">
        <f t="shared" si="26"/>
        <v>2650</v>
      </c>
      <c r="G137" s="136">
        <f t="shared" si="26"/>
        <v>2650</v>
      </c>
      <c r="H137" s="136">
        <f t="shared" si="26"/>
        <v>2650</v>
      </c>
      <c r="I137" s="136">
        <f t="shared" si="26"/>
        <v>2650</v>
      </c>
      <c r="J137" s="136">
        <f t="shared" si="26"/>
        <v>2650</v>
      </c>
      <c r="K137" s="136">
        <f t="shared" si="26"/>
        <v>2650</v>
      </c>
      <c r="L137" s="136">
        <f t="shared" si="26"/>
        <v>2650</v>
      </c>
      <c r="M137" s="136">
        <f t="shared" si="26"/>
        <v>2650</v>
      </c>
      <c r="N137" s="136">
        <f t="shared" si="26"/>
        <v>2650</v>
      </c>
      <c r="O137" s="136">
        <f t="shared" si="26"/>
        <v>2650</v>
      </c>
      <c r="P137" s="163">
        <f>SUM(D137:O137)</f>
        <v>31800</v>
      </c>
    </row>
    <row r="138" spans="2:16" s="3" customFormat="1" ht="20.100000000000001" customHeight="1" x14ac:dyDescent="0.2">
      <c r="B138" s="116"/>
      <c r="C138" s="116"/>
      <c r="D138" s="132"/>
      <c r="E138" s="132"/>
      <c r="F138" s="132"/>
      <c r="G138" s="134"/>
      <c r="H138" s="134"/>
      <c r="I138" s="134"/>
      <c r="J138" s="134"/>
      <c r="K138" s="134"/>
      <c r="L138" s="134"/>
      <c r="M138" s="134"/>
      <c r="N138" s="134"/>
      <c r="O138" s="134"/>
      <c r="P138" s="148"/>
    </row>
    <row r="139" spans="2:16" s="3" customFormat="1" ht="20.100000000000001" customHeight="1" x14ac:dyDescent="0.25">
      <c r="B139" s="142" t="s">
        <v>47</v>
      </c>
      <c r="C139" s="143"/>
      <c r="D139" s="132"/>
      <c r="E139" s="132"/>
      <c r="F139" s="132"/>
      <c r="G139" s="134"/>
      <c r="H139" s="134"/>
      <c r="I139" s="134"/>
      <c r="J139" s="134"/>
      <c r="K139" s="134"/>
      <c r="L139" s="134"/>
      <c r="M139" s="134"/>
      <c r="N139" s="134"/>
      <c r="O139" s="134"/>
      <c r="P139" s="148"/>
    </row>
    <row r="140" spans="2:16" s="3" customFormat="1" ht="20.100000000000001" customHeight="1" x14ac:dyDescent="0.2">
      <c r="B140" s="116"/>
      <c r="C140" s="116" t="s">
        <v>73</v>
      </c>
      <c r="D140" s="132">
        <v>208</v>
      </c>
      <c r="E140" s="132">
        <v>208</v>
      </c>
      <c r="F140" s="132">
        <v>208</v>
      </c>
      <c r="G140" s="132">
        <v>208</v>
      </c>
      <c r="H140" s="132">
        <v>208</v>
      </c>
      <c r="I140" s="132">
        <v>208</v>
      </c>
      <c r="J140" s="132">
        <v>208</v>
      </c>
      <c r="K140" s="132">
        <v>208</v>
      </c>
      <c r="L140" s="132">
        <v>208</v>
      </c>
      <c r="M140" s="132">
        <v>208</v>
      </c>
      <c r="N140" s="132">
        <v>208</v>
      </c>
      <c r="O140" s="132">
        <v>208</v>
      </c>
      <c r="P140" s="148">
        <f t="shared" ref="P140:P146" si="27">SUM(D140:O140)</f>
        <v>2496</v>
      </c>
    </row>
    <row r="141" spans="2:16" s="3" customFormat="1" ht="20.100000000000001" customHeight="1" x14ac:dyDescent="0.2">
      <c r="B141" s="116"/>
      <c r="C141" s="116" t="s">
        <v>84</v>
      </c>
      <c r="D141" s="132">
        <v>208</v>
      </c>
      <c r="E141" s="132">
        <v>208</v>
      </c>
      <c r="F141" s="132">
        <v>208</v>
      </c>
      <c r="G141" s="132">
        <v>208</v>
      </c>
      <c r="H141" s="132">
        <v>208</v>
      </c>
      <c r="I141" s="132">
        <v>208</v>
      </c>
      <c r="J141" s="132">
        <v>208</v>
      </c>
      <c r="K141" s="132">
        <v>208</v>
      </c>
      <c r="L141" s="132">
        <v>208</v>
      </c>
      <c r="M141" s="132">
        <v>208</v>
      </c>
      <c r="N141" s="132">
        <v>208</v>
      </c>
      <c r="O141" s="132">
        <v>208</v>
      </c>
      <c r="P141" s="148">
        <f t="shared" si="27"/>
        <v>2496</v>
      </c>
    </row>
    <row r="142" spans="2:16" s="3" customFormat="1" ht="20.100000000000001" customHeight="1" x14ac:dyDescent="0.2">
      <c r="B142" s="116"/>
      <c r="C142" s="116" t="s">
        <v>85</v>
      </c>
      <c r="D142" s="132">
        <v>208</v>
      </c>
      <c r="E142" s="132">
        <v>208</v>
      </c>
      <c r="F142" s="132">
        <v>208</v>
      </c>
      <c r="G142" s="132">
        <v>208</v>
      </c>
      <c r="H142" s="132">
        <v>208</v>
      </c>
      <c r="I142" s="132">
        <v>208</v>
      </c>
      <c r="J142" s="132">
        <v>208</v>
      </c>
      <c r="K142" s="132">
        <v>208</v>
      </c>
      <c r="L142" s="132">
        <v>208</v>
      </c>
      <c r="M142" s="132">
        <v>208</v>
      </c>
      <c r="N142" s="132">
        <v>208</v>
      </c>
      <c r="O142" s="132">
        <v>208</v>
      </c>
      <c r="P142" s="148">
        <f t="shared" si="27"/>
        <v>2496</v>
      </c>
    </row>
    <row r="143" spans="2:16" s="3" customFormat="1" ht="20.100000000000001" customHeight="1" x14ac:dyDescent="0.2">
      <c r="B143" s="116"/>
      <c r="C143" s="116" t="s">
        <v>72</v>
      </c>
      <c r="D143" s="132">
        <v>208</v>
      </c>
      <c r="E143" s="132">
        <v>208</v>
      </c>
      <c r="F143" s="132">
        <v>208</v>
      </c>
      <c r="G143" s="132">
        <v>208</v>
      </c>
      <c r="H143" s="132">
        <v>208</v>
      </c>
      <c r="I143" s="132">
        <v>208</v>
      </c>
      <c r="J143" s="132">
        <v>208</v>
      </c>
      <c r="K143" s="132">
        <v>208</v>
      </c>
      <c r="L143" s="132">
        <v>208</v>
      </c>
      <c r="M143" s="132">
        <v>208</v>
      </c>
      <c r="N143" s="132">
        <v>208</v>
      </c>
      <c r="O143" s="132">
        <v>208</v>
      </c>
      <c r="P143" s="148">
        <f t="shared" si="27"/>
        <v>2496</v>
      </c>
    </row>
    <row r="144" spans="2:16" s="3" customFormat="1" ht="20.100000000000001" customHeight="1" x14ac:dyDescent="0.2">
      <c r="B144" s="116"/>
      <c r="C144" s="116" t="s">
        <v>77</v>
      </c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48">
        <f t="shared" si="27"/>
        <v>0</v>
      </c>
    </row>
    <row r="145" spans="2:16" s="3" customFormat="1" ht="20.100000000000001" customHeight="1" x14ac:dyDescent="0.2">
      <c r="B145" s="116"/>
      <c r="C145" s="116" t="s">
        <v>80</v>
      </c>
      <c r="D145" s="132">
        <v>208</v>
      </c>
      <c r="E145" s="132">
        <v>208</v>
      </c>
      <c r="F145" s="132">
        <v>208</v>
      </c>
      <c r="G145" s="132">
        <v>208</v>
      </c>
      <c r="H145" s="132">
        <v>208</v>
      </c>
      <c r="I145" s="132">
        <v>208</v>
      </c>
      <c r="J145" s="132">
        <v>208</v>
      </c>
      <c r="K145" s="132">
        <v>208</v>
      </c>
      <c r="L145" s="132">
        <v>208</v>
      </c>
      <c r="M145" s="132">
        <v>208</v>
      </c>
      <c r="N145" s="132">
        <v>208</v>
      </c>
      <c r="O145" s="132">
        <v>208</v>
      </c>
      <c r="P145" s="148">
        <f t="shared" si="27"/>
        <v>2496</v>
      </c>
    </row>
    <row r="146" spans="2:16" s="6" customFormat="1" ht="20.100000000000001" customHeight="1" thickBot="1" x14ac:dyDescent="0.3">
      <c r="B146" s="135" t="s">
        <v>48</v>
      </c>
      <c r="C146" s="135"/>
      <c r="D146" s="136">
        <f>SUM(D140:D145)</f>
        <v>1040</v>
      </c>
      <c r="E146" s="136">
        <f t="shared" ref="E146:O146" si="28">SUM(E140:E145)</f>
        <v>1040</v>
      </c>
      <c r="F146" s="136">
        <f t="shared" si="28"/>
        <v>1040</v>
      </c>
      <c r="G146" s="136">
        <f t="shared" si="28"/>
        <v>1040</v>
      </c>
      <c r="H146" s="136">
        <f t="shared" si="28"/>
        <v>1040</v>
      </c>
      <c r="I146" s="136">
        <f t="shared" si="28"/>
        <v>1040</v>
      </c>
      <c r="J146" s="136">
        <f t="shared" si="28"/>
        <v>1040</v>
      </c>
      <c r="K146" s="136">
        <f t="shared" si="28"/>
        <v>1040</v>
      </c>
      <c r="L146" s="136">
        <f t="shared" si="28"/>
        <v>1040</v>
      </c>
      <c r="M146" s="136">
        <f t="shared" si="28"/>
        <v>1040</v>
      </c>
      <c r="N146" s="136">
        <f t="shared" si="28"/>
        <v>1040</v>
      </c>
      <c r="O146" s="136">
        <f t="shared" si="28"/>
        <v>1040</v>
      </c>
      <c r="P146" s="163">
        <f t="shared" si="27"/>
        <v>12480</v>
      </c>
    </row>
    <row r="147" spans="2:16" s="3" customFormat="1" ht="20.100000000000001" customHeight="1" x14ac:dyDescent="0.2">
      <c r="B147" s="116"/>
      <c r="C147" s="116"/>
      <c r="D147" s="132"/>
      <c r="E147" s="132"/>
      <c r="F147" s="132"/>
      <c r="G147" s="134"/>
      <c r="H147" s="134"/>
      <c r="I147" s="134"/>
      <c r="J147" s="134"/>
      <c r="K147" s="134"/>
      <c r="L147" s="134"/>
      <c r="M147" s="134"/>
      <c r="N147" s="134"/>
      <c r="O147" s="134"/>
      <c r="P147" s="148"/>
    </row>
    <row r="148" spans="2:16" s="3" customFormat="1" ht="20.100000000000001" customHeight="1" x14ac:dyDescent="0.25">
      <c r="B148" s="142" t="s">
        <v>49</v>
      </c>
      <c r="C148" s="143"/>
      <c r="D148" s="132"/>
      <c r="E148" s="132"/>
      <c r="F148" s="132"/>
      <c r="G148" s="134"/>
      <c r="H148" s="134"/>
      <c r="I148" s="134"/>
      <c r="J148" s="134"/>
      <c r="K148" s="134"/>
      <c r="L148" s="134"/>
      <c r="M148" s="134"/>
      <c r="N148" s="134"/>
      <c r="O148" s="134"/>
      <c r="P148" s="148"/>
    </row>
    <row r="149" spans="2:16" s="3" customFormat="1" ht="20.100000000000001" customHeight="1" x14ac:dyDescent="0.25">
      <c r="B149" s="131"/>
      <c r="C149" s="116" t="s">
        <v>73</v>
      </c>
      <c r="D149" s="132">
        <v>3466</v>
      </c>
      <c r="E149" s="132">
        <v>3569</v>
      </c>
      <c r="F149" s="132">
        <v>3569</v>
      </c>
      <c r="G149" s="132">
        <v>3569</v>
      </c>
      <c r="H149" s="132">
        <v>3569</v>
      </c>
      <c r="I149" s="132">
        <v>3569</v>
      </c>
      <c r="J149" s="132">
        <v>3569</v>
      </c>
      <c r="K149" s="132">
        <v>3569</v>
      </c>
      <c r="L149" s="132">
        <v>3569</v>
      </c>
      <c r="M149" s="132">
        <v>3569</v>
      </c>
      <c r="N149" s="132">
        <v>3569</v>
      </c>
      <c r="O149" s="132">
        <v>3569</v>
      </c>
      <c r="P149" s="148">
        <v>0</v>
      </c>
    </row>
    <row r="150" spans="2:16" s="3" customFormat="1" ht="20.100000000000001" customHeight="1" x14ac:dyDescent="0.25">
      <c r="B150" s="131"/>
      <c r="C150" s="116" t="s">
        <v>84</v>
      </c>
      <c r="D150" s="132">
        <v>3583</v>
      </c>
      <c r="E150" s="132">
        <v>3583</v>
      </c>
      <c r="F150" s="132">
        <v>3583</v>
      </c>
      <c r="G150" s="132">
        <v>3583</v>
      </c>
      <c r="H150" s="132">
        <v>3583</v>
      </c>
      <c r="I150" s="132">
        <v>3583</v>
      </c>
      <c r="J150" s="132">
        <v>3583</v>
      </c>
      <c r="K150" s="132">
        <v>3583</v>
      </c>
      <c r="L150" s="132">
        <v>3583</v>
      </c>
      <c r="M150" s="132">
        <v>3583</v>
      </c>
      <c r="N150" s="132">
        <v>3583</v>
      </c>
      <c r="O150" s="132">
        <v>3583</v>
      </c>
      <c r="P150" s="148">
        <f t="shared" ref="P150:P155" si="29">SUM(D150:O150)</f>
        <v>42996</v>
      </c>
    </row>
    <row r="151" spans="2:16" s="3" customFormat="1" ht="20.100000000000001" customHeight="1" x14ac:dyDescent="0.25">
      <c r="B151" s="131"/>
      <c r="C151" s="116" t="s">
        <v>85</v>
      </c>
      <c r="D151" s="132">
        <v>2600</v>
      </c>
      <c r="E151" s="132">
        <v>2600</v>
      </c>
      <c r="F151" s="132">
        <v>2600</v>
      </c>
      <c r="G151" s="132">
        <v>2600</v>
      </c>
      <c r="H151" s="132">
        <v>2600</v>
      </c>
      <c r="I151" s="132">
        <v>2600</v>
      </c>
      <c r="J151" s="132">
        <v>2678</v>
      </c>
      <c r="K151" s="132">
        <v>2678</v>
      </c>
      <c r="L151" s="132">
        <v>2678</v>
      </c>
      <c r="M151" s="132">
        <v>2678</v>
      </c>
      <c r="N151" s="132">
        <v>2678</v>
      </c>
      <c r="O151" s="132">
        <v>2678</v>
      </c>
      <c r="P151" s="148">
        <f t="shared" si="29"/>
        <v>31668</v>
      </c>
    </row>
    <row r="152" spans="2:16" s="3" customFormat="1" ht="20.100000000000001" customHeight="1" x14ac:dyDescent="0.25">
      <c r="B152" s="131"/>
      <c r="C152" s="116" t="s">
        <v>72</v>
      </c>
      <c r="D152" s="132">
        <v>2600</v>
      </c>
      <c r="E152" s="132">
        <v>2600</v>
      </c>
      <c r="F152" s="132">
        <v>2600</v>
      </c>
      <c r="G152" s="132">
        <v>2600</v>
      </c>
      <c r="H152" s="132">
        <v>2600</v>
      </c>
      <c r="I152" s="132">
        <v>2600</v>
      </c>
      <c r="J152" s="132">
        <v>2600</v>
      </c>
      <c r="K152" s="132">
        <v>2600</v>
      </c>
      <c r="L152" s="132">
        <v>2600</v>
      </c>
      <c r="M152" s="132">
        <v>2678</v>
      </c>
      <c r="N152" s="132">
        <v>2678</v>
      </c>
      <c r="O152" s="132">
        <v>2678</v>
      </c>
      <c r="P152" s="148">
        <f t="shared" si="29"/>
        <v>31434</v>
      </c>
    </row>
    <row r="153" spans="2:16" s="3" customFormat="1" ht="20.100000000000001" customHeight="1" x14ac:dyDescent="0.25">
      <c r="B153" s="131"/>
      <c r="C153" s="116" t="s">
        <v>77</v>
      </c>
      <c r="D153" s="132">
        <v>1500</v>
      </c>
      <c r="E153" s="132">
        <v>1500</v>
      </c>
      <c r="F153" s="132">
        <v>1500</v>
      </c>
      <c r="G153" s="132">
        <v>1500</v>
      </c>
      <c r="H153" s="132">
        <v>1500</v>
      </c>
      <c r="I153" s="132">
        <v>1500</v>
      </c>
      <c r="J153" s="132">
        <v>1500</v>
      </c>
      <c r="K153" s="132">
        <v>1500</v>
      </c>
      <c r="L153" s="132">
        <v>1500</v>
      </c>
      <c r="M153" s="132">
        <v>1500</v>
      </c>
      <c r="N153" s="132">
        <v>1500</v>
      </c>
      <c r="O153" s="132">
        <v>1500</v>
      </c>
      <c r="P153" s="148">
        <f t="shared" si="29"/>
        <v>18000</v>
      </c>
    </row>
    <row r="154" spans="2:16" s="3" customFormat="1" ht="20.100000000000001" customHeight="1" x14ac:dyDescent="0.2">
      <c r="B154" s="116"/>
      <c r="C154" s="116" t="s">
        <v>80</v>
      </c>
      <c r="D154" s="132">
        <v>2600</v>
      </c>
      <c r="E154" s="132">
        <v>2600</v>
      </c>
      <c r="F154" s="132">
        <v>2600</v>
      </c>
      <c r="G154" s="132">
        <v>2600</v>
      </c>
      <c r="H154" s="132">
        <v>2600</v>
      </c>
      <c r="I154" s="132">
        <v>2600</v>
      </c>
      <c r="J154" s="132">
        <v>2600</v>
      </c>
      <c r="K154" s="132">
        <v>2600</v>
      </c>
      <c r="L154" s="132">
        <v>2600</v>
      </c>
      <c r="M154" s="132">
        <v>2678</v>
      </c>
      <c r="N154" s="132">
        <v>2678</v>
      </c>
      <c r="O154" s="132">
        <v>2678</v>
      </c>
      <c r="P154" s="148">
        <f t="shared" si="29"/>
        <v>31434</v>
      </c>
    </row>
    <row r="155" spans="2:16" s="6" customFormat="1" ht="20.100000000000001" customHeight="1" thickBot="1" x14ac:dyDescent="0.3">
      <c r="B155" s="135" t="s">
        <v>50</v>
      </c>
      <c r="C155" s="135"/>
      <c r="D155" s="136">
        <f>SUM(D149:D154)</f>
        <v>16349</v>
      </c>
      <c r="E155" s="136">
        <f t="shared" ref="E155:O155" si="30">SUM(E149:E154)</f>
        <v>16452</v>
      </c>
      <c r="F155" s="136">
        <f t="shared" si="30"/>
        <v>16452</v>
      </c>
      <c r="G155" s="136">
        <f t="shared" si="30"/>
        <v>16452</v>
      </c>
      <c r="H155" s="136">
        <f t="shared" si="30"/>
        <v>16452</v>
      </c>
      <c r="I155" s="136">
        <f t="shared" si="30"/>
        <v>16452</v>
      </c>
      <c r="J155" s="136">
        <f t="shared" si="30"/>
        <v>16530</v>
      </c>
      <c r="K155" s="136">
        <f t="shared" si="30"/>
        <v>16530</v>
      </c>
      <c r="L155" s="136">
        <f t="shared" si="30"/>
        <v>16530</v>
      </c>
      <c r="M155" s="136">
        <f t="shared" si="30"/>
        <v>16686</v>
      </c>
      <c r="N155" s="136">
        <f t="shared" si="30"/>
        <v>16686</v>
      </c>
      <c r="O155" s="136">
        <f t="shared" si="30"/>
        <v>16686</v>
      </c>
      <c r="P155" s="163">
        <f t="shared" si="29"/>
        <v>198257</v>
      </c>
    </row>
    <row r="156" spans="2:16" s="3" customFormat="1" ht="20.100000000000001" customHeight="1" x14ac:dyDescent="0.2">
      <c r="B156" s="116"/>
      <c r="C156" s="116"/>
      <c r="D156" s="132"/>
      <c r="E156" s="132"/>
      <c r="F156" s="132"/>
      <c r="G156" s="134"/>
      <c r="H156" s="134"/>
      <c r="I156" s="134"/>
      <c r="J156" s="134"/>
      <c r="K156" s="134"/>
      <c r="L156" s="134"/>
      <c r="M156" s="134"/>
      <c r="N156" s="134"/>
      <c r="O156" s="134"/>
      <c r="P156" s="148"/>
    </row>
    <row r="157" spans="2:16" s="3" customFormat="1" ht="20.100000000000001" customHeight="1" x14ac:dyDescent="0.25">
      <c r="B157" s="142" t="s">
        <v>86</v>
      </c>
      <c r="C157" s="143"/>
      <c r="D157" s="132"/>
      <c r="E157" s="132"/>
      <c r="F157" s="132"/>
      <c r="G157" s="134"/>
      <c r="H157" s="134"/>
      <c r="I157" s="134"/>
      <c r="J157" s="134"/>
      <c r="K157" s="134"/>
      <c r="L157" s="134"/>
      <c r="M157" s="134"/>
      <c r="N157" s="134"/>
      <c r="O157" s="134"/>
      <c r="P157" s="148"/>
    </row>
    <row r="158" spans="2:16" s="3" customFormat="1" ht="20.100000000000001" customHeight="1" x14ac:dyDescent="0.2">
      <c r="B158" s="116"/>
      <c r="C158" s="116" t="s">
        <v>88</v>
      </c>
      <c r="D158" s="132">
        <v>150</v>
      </c>
      <c r="E158" s="132">
        <v>150</v>
      </c>
      <c r="F158" s="132">
        <v>150</v>
      </c>
      <c r="G158" s="132">
        <v>150</v>
      </c>
      <c r="H158" s="132">
        <v>150</v>
      </c>
      <c r="I158" s="132">
        <v>150</v>
      </c>
      <c r="J158" s="132">
        <v>150</v>
      </c>
      <c r="K158" s="132">
        <v>150</v>
      </c>
      <c r="L158" s="132">
        <v>150</v>
      </c>
      <c r="M158" s="132">
        <v>150</v>
      </c>
      <c r="N158" s="132">
        <v>150</v>
      </c>
      <c r="O158" s="132">
        <v>150</v>
      </c>
      <c r="P158" s="148">
        <f>SUM(D158:O158)</f>
        <v>1800</v>
      </c>
    </row>
    <row r="159" spans="2:16" s="6" customFormat="1" ht="20.100000000000001" customHeight="1" thickBot="1" x14ac:dyDescent="0.3">
      <c r="B159" s="135" t="s">
        <v>51</v>
      </c>
      <c r="C159" s="135"/>
      <c r="D159" s="136">
        <f t="shared" ref="D159:O159" si="31">SUM(D158:D158)</f>
        <v>150</v>
      </c>
      <c r="E159" s="136">
        <f t="shared" si="31"/>
        <v>150</v>
      </c>
      <c r="F159" s="136">
        <f t="shared" si="31"/>
        <v>150</v>
      </c>
      <c r="G159" s="136">
        <f t="shared" si="31"/>
        <v>150</v>
      </c>
      <c r="H159" s="136">
        <f t="shared" si="31"/>
        <v>150</v>
      </c>
      <c r="I159" s="136">
        <f t="shared" si="31"/>
        <v>150</v>
      </c>
      <c r="J159" s="136">
        <f t="shared" si="31"/>
        <v>150</v>
      </c>
      <c r="K159" s="136">
        <f t="shared" si="31"/>
        <v>150</v>
      </c>
      <c r="L159" s="136">
        <f t="shared" si="31"/>
        <v>150</v>
      </c>
      <c r="M159" s="136">
        <f t="shared" si="31"/>
        <v>150</v>
      </c>
      <c r="N159" s="136">
        <f t="shared" si="31"/>
        <v>150</v>
      </c>
      <c r="O159" s="136">
        <f t="shared" si="31"/>
        <v>150</v>
      </c>
      <c r="P159" s="163">
        <f>SUM(D159:O159)</f>
        <v>1800</v>
      </c>
    </row>
    <row r="160" spans="2:16" s="3" customFormat="1" ht="20.100000000000001" customHeight="1" x14ac:dyDescent="0.2">
      <c r="B160" s="116"/>
      <c r="C160" s="116"/>
      <c r="D160" s="132"/>
      <c r="E160" s="132"/>
      <c r="F160" s="132"/>
      <c r="G160" s="134"/>
      <c r="H160" s="134"/>
      <c r="I160" s="134"/>
      <c r="J160" s="134"/>
      <c r="K160" s="134"/>
      <c r="L160" s="134"/>
      <c r="M160" s="134"/>
      <c r="N160" s="134"/>
      <c r="O160" s="134"/>
      <c r="P160" s="148"/>
    </row>
    <row r="161" spans="2:17" s="3" customFormat="1" ht="20.100000000000001" customHeight="1" x14ac:dyDescent="0.25">
      <c r="B161" s="142" t="s">
        <v>52</v>
      </c>
      <c r="C161" s="143"/>
      <c r="D161" s="132"/>
      <c r="E161" s="132"/>
      <c r="F161" s="132"/>
      <c r="G161" s="134"/>
      <c r="H161" s="134"/>
      <c r="I161" s="134"/>
      <c r="J161" s="134"/>
      <c r="K161" s="134"/>
      <c r="L161" s="134"/>
      <c r="M161" s="134"/>
      <c r="N161" s="134"/>
      <c r="O161" s="134"/>
      <c r="P161" s="148"/>
    </row>
    <row r="162" spans="2:17" s="21" customFormat="1" ht="20.100000000000001" customHeight="1" x14ac:dyDescent="0.2">
      <c r="B162" s="119"/>
      <c r="C162" s="119" t="s">
        <v>8</v>
      </c>
      <c r="D162" s="132">
        <v>300</v>
      </c>
      <c r="E162" s="132">
        <v>300</v>
      </c>
      <c r="F162" s="132">
        <v>300</v>
      </c>
      <c r="G162" s="132">
        <v>300</v>
      </c>
      <c r="H162" s="132">
        <v>300</v>
      </c>
      <c r="I162" s="132">
        <v>300</v>
      </c>
      <c r="J162" s="132">
        <v>300</v>
      </c>
      <c r="K162" s="132">
        <v>300</v>
      </c>
      <c r="L162" s="132">
        <v>300</v>
      </c>
      <c r="M162" s="132">
        <v>300</v>
      </c>
      <c r="N162" s="132">
        <v>300</v>
      </c>
      <c r="O162" s="132">
        <v>300</v>
      </c>
      <c r="P162" s="148">
        <f>SUM(D162:O162)</f>
        <v>3600</v>
      </c>
      <c r="Q162" s="3"/>
    </row>
    <row r="163" spans="2:17" s="3" customFormat="1" ht="20.100000000000001" customHeight="1" x14ac:dyDescent="0.2">
      <c r="B163" s="116"/>
      <c r="C163" s="116" t="s">
        <v>9</v>
      </c>
      <c r="D163" s="132">
        <v>50</v>
      </c>
      <c r="E163" s="132">
        <v>50</v>
      </c>
      <c r="F163" s="132">
        <v>50</v>
      </c>
      <c r="G163" s="132">
        <v>50</v>
      </c>
      <c r="H163" s="132">
        <v>50</v>
      </c>
      <c r="I163" s="132">
        <v>50</v>
      </c>
      <c r="J163" s="132">
        <v>50</v>
      </c>
      <c r="K163" s="132">
        <v>50</v>
      </c>
      <c r="L163" s="132">
        <v>50</v>
      </c>
      <c r="M163" s="132">
        <v>50</v>
      </c>
      <c r="N163" s="132">
        <v>50</v>
      </c>
      <c r="O163" s="132">
        <v>50</v>
      </c>
      <c r="P163" s="148">
        <f>SUM(D163:O163)</f>
        <v>600</v>
      </c>
    </row>
    <row r="164" spans="2:17" s="6" customFormat="1" ht="20.100000000000001" customHeight="1" thickBot="1" x14ac:dyDescent="0.3">
      <c r="B164" s="135" t="s">
        <v>53</v>
      </c>
      <c r="C164" s="135"/>
      <c r="D164" s="136">
        <f>SUM(D162:D163)</f>
        <v>350</v>
      </c>
      <c r="E164" s="136">
        <f t="shared" ref="E164:O164" si="32">SUM(E162:E163)</f>
        <v>350</v>
      </c>
      <c r="F164" s="136">
        <f t="shared" si="32"/>
        <v>350</v>
      </c>
      <c r="G164" s="136">
        <f t="shared" si="32"/>
        <v>350</v>
      </c>
      <c r="H164" s="136">
        <f t="shared" si="32"/>
        <v>350</v>
      </c>
      <c r="I164" s="136">
        <f t="shared" si="32"/>
        <v>350</v>
      </c>
      <c r="J164" s="136">
        <f t="shared" si="32"/>
        <v>350</v>
      </c>
      <c r="K164" s="136">
        <f t="shared" si="32"/>
        <v>350</v>
      </c>
      <c r="L164" s="136">
        <f t="shared" si="32"/>
        <v>350</v>
      </c>
      <c r="M164" s="136">
        <f t="shared" si="32"/>
        <v>350</v>
      </c>
      <c r="N164" s="136">
        <f t="shared" si="32"/>
        <v>350</v>
      </c>
      <c r="O164" s="136">
        <f t="shared" si="32"/>
        <v>350</v>
      </c>
      <c r="P164" s="163">
        <f>SUM(D164:O164)</f>
        <v>4200</v>
      </c>
    </row>
    <row r="165" spans="2:17" s="3" customFormat="1" ht="20.100000000000001" customHeight="1" x14ac:dyDescent="0.2">
      <c r="B165" s="116"/>
      <c r="C165" s="116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48"/>
    </row>
    <row r="166" spans="2:17" s="3" customFormat="1" ht="20.100000000000001" customHeight="1" x14ac:dyDescent="0.25">
      <c r="B166" s="142" t="s">
        <v>54</v>
      </c>
      <c r="C166" s="143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48"/>
    </row>
    <row r="167" spans="2:17" s="3" customFormat="1" ht="20.100000000000001" customHeight="1" x14ac:dyDescent="0.2">
      <c r="B167" s="116"/>
      <c r="C167" s="116" t="s">
        <v>87</v>
      </c>
      <c r="D167" s="132">
        <v>150</v>
      </c>
      <c r="E167" s="132">
        <v>150</v>
      </c>
      <c r="F167" s="132">
        <v>150</v>
      </c>
      <c r="G167" s="132">
        <v>150</v>
      </c>
      <c r="H167" s="132">
        <v>150</v>
      </c>
      <c r="I167" s="132">
        <v>150</v>
      </c>
      <c r="J167" s="132">
        <v>150</v>
      </c>
      <c r="K167" s="132">
        <v>150</v>
      </c>
      <c r="L167" s="132">
        <v>150</v>
      </c>
      <c r="M167" s="132">
        <v>150</v>
      </c>
      <c r="N167" s="132">
        <v>150</v>
      </c>
      <c r="O167" s="132">
        <v>150</v>
      </c>
      <c r="P167" s="148">
        <f>SUM(D167:O167)</f>
        <v>1800</v>
      </c>
    </row>
    <row r="168" spans="2:17" s="3" customFormat="1" ht="20.100000000000001" customHeight="1" x14ac:dyDescent="0.2">
      <c r="B168" s="116"/>
      <c r="C168" s="116" t="s">
        <v>9</v>
      </c>
      <c r="D168" s="132">
        <v>150</v>
      </c>
      <c r="E168" s="132">
        <v>150</v>
      </c>
      <c r="F168" s="132">
        <v>150</v>
      </c>
      <c r="G168" s="132">
        <v>150</v>
      </c>
      <c r="H168" s="132">
        <v>150</v>
      </c>
      <c r="I168" s="132">
        <v>150</v>
      </c>
      <c r="J168" s="132">
        <v>150</v>
      </c>
      <c r="K168" s="132">
        <v>150</v>
      </c>
      <c r="L168" s="132">
        <v>150</v>
      </c>
      <c r="M168" s="132">
        <v>150</v>
      </c>
      <c r="N168" s="132">
        <v>150</v>
      </c>
      <c r="O168" s="132">
        <v>150</v>
      </c>
      <c r="P168" s="148">
        <f>SUM(D168:O168)</f>
        <v>1800</v>
      </c>
    </row>
    <row r="169" spans="2:17" s="6" customFormat="1" ht="20.100000000000001" customHeight="1" thickBot="1" x14ac:dyDescent="0.3">
      <c r="B169" s="130" t="s">
        <v>55</v>
      </c>
      <c r="C169" s="135"/>
      <c r="D169" s="136">
        <f>SUM(D167:D168)</f>
        <v>300</v>
      </c>
      <c r="E169" s="136">
        <f t="shared" ref="E169:O169" si="33">SUM(E167:E168)</f>
        <v>300</v>
      </c>
      <c r="F169" s="136">
        <f t="shared" si="33"/>
        <v>300</v>
      </c>
      <c r="G169" s="136">
        <f t="shared" si="33"/>
        <v>300</v>
      </c>
      <c r="H169" s="136">
        <f t="shared" si="33"/>
        <v>300</v>
      </c>
      <c r="I169" s="136">
        <f t="shared" si="33"/>
        <v>300</v>
      </c>
      <c r="J169" s="136">
        <f t="shared" si="33"/>
        <v>300</v>
      </c>
      <c r="K169" s="136">
        <f t="shared" si="33"/>
        <v>300</v>
      </c>
      <c r="L169" s="136">
        <f t="shared" si="33"/>
        <v>300</v>
      </c>
      <c r="M169" s="136">
        <f t="shared" si="33"/>
        <v>300</v>
      </c>
      <c r="N169" s="136">
        <f t="shared" si="33"/>
        <v>300</v>
      </c>
      <c r="O169" s="136">
        <f t="shared" si="33"/>
        <v>300</v>
      </c>
      <c r="P169" s="163">
        <f>SUM(D169:O169)</f>
        <v>3600</v>
      </c>
    </row>
    <row r="170" spans="2:17" s="3" customFormat="1" ht="20.100000000000001" customHeight="1" x14ac:dyDescent="0.2">
      <c r="B170" s="116"/>
      <c r="C170" s="116"/>
      <c r="D170" s="132"/>
      <c r="E170" s="132"/>
      <c r="F170" s="132"/>
      <c r="G170" s="134"/>
      <c r="H170" s="134"/>
      <c r="I170" s="134"/>
      <c r="J170" s="134"/>
      <c r="K170" s="134"/>
      <c r="L170" s="134"/>
      <c r="M170" s="134"/>
      <c r="N170" s="134"/>
      <c r="O170" s="134"/>
      <c r="P170" s="148"/>
    </row>
    <row r="171" spans="2:17" s="3" customFormat="1" ht="20.100000000000001" customHeight="1" x14ac:dyDescent="0.25">
      <c r="B171" s="142" t="s">
        <v>56</v>
      </c>
      <c r="C171" s="143"/>
      <c r="D171" s="132"/>
      <c r="E171" s="132"/>
      <c r="F171" s="132"/>
      <c r="G171" s="134"/>
      <c r="H171" s="134"/>
      <c r="I171" s="134"/>
      <c r="J171" s="134"/>
      <c r="K171" s="134" t="s">
        <v>69</v>
      </c>
      <c r="L171" s="134"/>
      <c r="M171" s="134"/>
      <c r="N171" s="134"/>
      <c r="O171" s="134"/>
      <c r="P171" s="148"/>
    </row>
    <row r="172" spans="2:17" s="3" customFormat="1" ht="20.100000000000001" customHeight="1" x14ac:dyDescent="0.2">
      <c r="B172" s="116"/>
      <c r="C172" s="116" t="s">
        <v>73</v>
      </c>
      <c r="D172" s="132">
        <v>75</v>
      </c>
      <c r="E172" s="153">
        <v>0</v>
      </c>
      <c r="F172" s="132">
        <v>0</v>
      </c>
      <c r="G172" s="134">
        <v>0</v>
      </c>
      <c r="H172" s="134">
        <v>0</v>
      </c>
      <c r="I172" s="134">
        <v>0</v>
      </c>
      <c r="J172" s="132">
        <v>75</v>
      </c>
      <c r="K172" s="134">
        <v>0</v>
      </c>
      <c r="L172" s="134">
        <v>0</v>
      </c>
      <c r="M172" s="134">
        <v>0</v>
      </c>
      <c r="N172" s="134">
        <v>0</v>
      </c>
      <c r="O172" s="134">
        <v>0</v>
      </c>
      <c r="P172" s="148">
        <f t="shared" ref="P172:P178" si="34">SUM(D172:O172)</f>
        <v>150</v>
      </c>
    </row>
    <row r="173" spans="2:17" s="3" customFormat="1" ht="20.100000000000001" customHeight="1" x14ac:dyDescent="0.2">
      <c r="B173" s="116"/>
      <c r="C173" s="116" t="s">
        <v>84</v>
      </c>
      <c r="D173" s="132">
        <v>75</v>
      </c>
      <c r="E173" s="153"/>
      <c r="F173" s="132"/>
      <c r="G173" s="134"/>
      <c r="H173" s="134"/>
      <c r="I173" s="134"/>
      <c r="J173" s="132">
        <v>75</v>
      </c>
      <c r="K173" s="134"/>
      <c r="L173" s="134"/>
      <c r="M173" s="134"/>
      <c r="N173" s="134"/>
      <c r="O173" s="134"/>
      <c r="P173" s="148">
        <f t="shared" si="34"/>
        <v>150</v>
      </c>
    </row>
    <row r="174" spans="2:17" s="3" customFormat="1" ht="20.100000000000001" customHeight="1" x14ac:dyDescent="0.2">
      <c r="B174" s="116"/>
      <c r="C174" s="116" t="s">
        <v>85</v>
      </c>
      <c r="D174" s="132">
        <v>75</v>
      </c>
      <c r="E174" s="153"/>
      <c r="F174" s="132"/>
      <c r="G174" s="134"/>
      <c r="H174" s="134"/>
      <c r="I174" s="134"/>
      <c r="J174" s="132">
        <v>75</v>
      </c>
      <c r="K174" s="134"/>
      <c r="L174" s="134"/>
      <c r="M174" s="134"/>
      <c r="N174" s="134"/>
      <c r="O174" s="134"/>
      <c r="P174" s="148">
        <f t="shared" si="34"/>
        <v>150</v>
      </c>
    </row>
    <row r="175" spans="2:17" s="3" customFormat="1" ht="20.100000000000001" customHeight="1" x14ac:dyDescent="0.2">
      <c r="B175" s="116"/>
      <c r="C175" s="116" t="s">
        <v>72</v>
      </c>
      <c r="D175" s="132">
        <v>75</v>
      </c>
      <c r="E175" s="153"/>
      <c r="F175" s="132"/>
      <c r="G175" s="134"/>
      <c r="H175" s="134"/>
      <c r="I175" s="134"/>
      <c r="J175" s="132">
        <v>75</v>
      </c>
      <c r="K175" s="134"/>
      <c r="L175" s="134"/>
      <c r="M175" s="134"/>
      <c r="N175" s="134"/>
      <c r="O175" s="134"/>
      <c r="P175" s="148">
        <f t="shared" si="34"/>
        <v>150</v>
      </c>
    </row>
    <row r="176" spans="2:17" s="3" customFormat="1" ht="20.100000000000001" customHeight="1" x14ac:dyDescent="0.2">
      <c r="B176" s="116"/>
      <c r="C176" s="116" t="s">
        <v>77</v>
      </c>
      <c r="D176" s="132" t="s">
        <v>69</v>
      </c>
      <c r="E176" s="153"/>
      <c r="F176" s="132"/>
      <c r="G176" s="134"/>
      <c r="H176" s="134"/>
      <c r="I176" s="134"/>
      <c r="J176" s="132"/>
      <c r="K176" s="134"/>
      <c r="L176" s="134"/>
      <c r="M176" s="134"/>
      <c r="N176" s="134"/>
      <c r="O176" s="134"/>
      <c r="P176" s="148">
        <f t="shared" si="34"/>
        <v>0</v>
      </c>
    </row>
    <row r="177" spans="1:16" s="3" customFormat="1" ht="20.100000000000001" customHeight="1" x14ac:dyDescent="0.2">
      <c r="B177" s="116"/>
      <c r="C177" s="116" t="s">
        <v>80</v>
      </c>
      <c r="D177" s="116">
        <v>150</v>
      </c>
      <c r="E177" s="153"/>
      <c r="F177" s="132"/>
      <c r="G177" s="134"/>
      <c r="H177" s="134"/>
      <c r="I177" s="134"/>
      <c r="J177" s="132">
        <v>150</v>
      </c>
      <c r="K177" s="134"/>
      <c r="L177" s="134"/>
      <c r="M177" s="134"/>
      <c r="N177" s="134"/>
      <c r="O177" s="134"/>
      <c r="P177" s="148">
        <f t="shared" si="34"/>
        <v>300</v>
      </c>
    </row>
    <row r="178" spans="1:16" s="6" customFormat="1" ht="20.100000000000001" customHeight="1" thickBot="1" x14ac:dyDescent="0.3">
      <c r="B178" s="135" t="s">
        <v>57</v>
      </c>
      <c r="C178" s="135"/>
      <c r="D178" s="136">
        <f>SUM(D172:D177)</f>
        <v>450</v>
      </c>
      <c r="E178" s="136">
        <f t="shared" ref="E178:O178" si="35">SUM(E172:E177)</f>
        <v>0</v>
      </c>
      <c r="F178" s="136">
        <f t="shared" si="35"/>
        <v>0</v>
      </c>
      <c r="G178" s="136">
        <f t="shared" si="35"/>
        <v>0</v>
      </c>
      <c r="H178" s="136">
        <f t="shared" si="35"/>
        <v>0</v>
      </c>
      <c r="I178" s="136">
        <f t="shared" si="35"/>
        <v>0</v>
      </c>
      <c r="J178" s="136">
        <f t="shared" si="35"/>
        <v>450</v>
      </c>
      <c r="K178" s="136">
        <f t="shared" si="35"/>
        <v>0</v>
      </c>
      <c r="L178" s="136">
        <f t="shared" si="35"/>
        <v>0</v>
      </c>
      <c r="M178" s="136">
        <f t="shared" si="35"/>
        <v>0</v>
      </c>
      <c r="N178" s="136">
        <f t="shared" si="35"/>
        <v>0</v>
      </c>
      <c r="O178" s="136">
        <f t="shared" si="35"/>
        <v>0</v>
      </c>
      <c r="P178" s="163">
        <f t="shared" si="34"/>
        <v>900</v>
      </c>
    </row>
    <row r="179" spans="1:16" s="3" customFormat="1" ht="20.100000000000001" customHeight="1" x14ac:dyDescent="0.2">
      <c r="B179" s="116"/>
      <c r="C179" s="116"/>
      <c r="D179" s="132"/>
      <c r="E179" s="132"/>
      <c r="F179" s="132"/>
      <c r="G179" s="134"/>
      <c r="H179" s="134"/>
      <c r="I179" s="134"/>
      <c r="J179" s="134"/>
      <c r="K179" s="134"/>
      <c r="L179" s="134"/>
      <c r="M179" s="134"/>
      <c r="N179" s="134"/>
      <c r="O179" s="134"/>
      <c r="P179" s="148"/>
    </row>
    <row r="180" spans="1:16" s="3" customFormat="1" ht="20.100000000000001" customHeight="1" x14ac:dyDescent="0.25">
      <c r="B180" s="142" t="s">
        <v>58</v>
      </c>
      <c r="C180" s="143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48"/>
    </row>
    <row r="181" spans="1:16" s="3" customFormat="1" ht="20.100000000000001" customHeight="1" x14ac:dyDescent="0.2">
      <c r="A181" s="3" t="s">
        <v>69</v>
      </c>
      <c r="B181" s="116"/>
      <c r="C181" s="116" t="s">
        <v>79</v>
      </c>
      <c r="D181" s="132">
        <v>2500</v>
      </c>
      <c r="E181" s="132">
        <v>2500</v>
      </c>
      <c r="F181" s="132">
        <v>2500</v>
      </c>
      <c r="G181" s="132">
        <v>2500</v>
      </c>
      <c r="H181" s="132">
        <v>2500</v>
      </c>
      <c r="I181" s="132">
        <v>2500</v>
      </c>
      <c r="J181" s="132">
        <v>2500</v>
      </c>
      <c r="K181" s="132">
        <v>2500</v>
      </c>
      <c r="L181" s="132">
        <v>2500</v>
      </c>
      <c r="M181" s="132">
        <v>2500</v>
      </c>
      <c r="N181" s="132">
        <v>2500</v>
      </c>
      <c r="O181" s="132">
        <v>2500</v>
      </c>
      <c r="P181" s="148">
        <f>SUM(D181:O181)</f>
        <v>30000</v>
      </c>
    </row>
    <row r="182" spans="1:16" s="6" customFormat="1" ht="20.100000000000001" customHeight="1" thickBot="1" x14ac:dyDescent="0.3">
      <c r="B182" s="164" t="s">
        <v>59</v>
      </c>
      <c r="C182" s="164"/>
      <c r="D182" s="165">
        <f t="shared" ref="D182:O182" si="36">SUM(D181:D181)</f>
        <v>2500</v>
      </c>
      <c r="E182" s="165">
        <f t="shared" si="36"/>
        <v>2500</v>
      </c>
      <c r="F182" s="165">
        <f t="shared" si="36"/>
        <v>2500</v>
      </c>
      <c r="G182" s="165">
        <f t="shared" si="36"/>
        <v>2500</v>
      </c>
      <c r="H182" s="165">
        <f t="shared" si="36"/>
        <v>2500</v>
      </c>
      <c r="I182" s="165">
        <f t="shared" si="36"/>
        <v>2500</v>
      </c>
      <c r="J182" s="165">
        <f t="shared" si="36"/>
        <v>2500</v>
      </c>
      <c r="K182" s="165">
        <f t="shared" si="36"/>
        <v>2500</v>
      </c>
      <c r="L182" s="165">
        <f t="shared" si="36"/>
        <v>2500</v>
      </c>
      <c r="M182" s="165">
        <f t="shared" si="36"/>
        <v>2500</v>
      </c>
      <c r="N182" s="165">
        <f t="shared" si="36"/>
        <v>2500</v>
      </c>
      <c r="O182" s="165">
        <f t="shared" si="36"/>
        <v>2500</v>
      </c>
      <c r="P182" s="149">
        <f>SUM(D182:O182)</f>
        <v>30000</v>
      </c>
    </row>
    <row r="183" spans="1:16" s="3" customFormat="1" ht="20.100000000000001" customHeight="1" x14ac:dyDescent="0.2">
      <c r="B183" s="116"/>
      <c r="C183" s="116"/>
      <c r="D183" s="132"/>
      <c r="E183" s="132"/>
      <c r="F183" s="132"/>
      <c r="G183" s="134"/>
      <c r="H183" s="134"/>
      <c r="I183" s="134"/>
      <c r="J183" s="134"/>
      <c r="K183" s="134"/>
      <c r="L183" s="134"/>
      <c r="M183" s="134"/>
      <c r="N183" s="134"/>
      <c r="O183" s="134"/>
      <c r="P183" s="148"/>
    </row>
    <row r="184" spans="1:16" s="3" customFormat="1" ht="20.100000000000001" customHeight="1" x14ac:dyDescent="0.25">
      <c r="B184" s="142" t="s">
        <v>60</v>
      </c>
      <c r="C184" s="143"/>
      <c r="D184" s="132"/>
      <c r="E184" s="132"/>
      <c r="F184" s="132"/>
      <c r="G184" s="134"/>
      <c r="H184" s="134"/>
      <c r="I184" s="134"/>
      <c r="J184" s="134"/>
      <c r="K184" s="134"/>
      <c r="L184" s="134"/>
      <c r="M184" s="134"/>
      <c r="N184" s="134"/>
      <c r="O184" s="134"/>
      <c r="P184" s="148"/>
    </row>
    <row r="185" spans="1:16" s="3" customFormat="1" ht="20.100000000000001" customHeight="1" x14ac:dyDescent="0.25">
      <c r="B185" s="131"/>
      <c r="C185" s="116" t="s">
        <v>67</v>
      </c>
      <c r="D185" s="132">
        <v>433</v>
      </c>
      <c r="E185" s="132">
        <v>433</v>
      </c>
      <c r="F185" s="132">
        <v>433</v>
      </c>
      <c r="G185" s="132">
        <v>433</v>
      </c>
      <c r="H185" s="132">
        <v>433</v>
      </c>
      <c r="I185" s="132">
        <v>433</v>
      </c>
      <c r="J185" s="132">
        <v>433</v>
      </c>
      <c r="K185" s="132">
        <v>433</v>
      </c>
      <c r="L185" s="132">
        <v>433</v>
      </c>
      <c r="M185" s="132">
        <v>433</v>
      </c>
      <c r="N185" s="132">
        <v>433</v>
      </c>
      <c r="O185" s="132">
        <v>433</v>
      </c>
      <c r="P185" s="148">
        <f>SUM(D185:O185)</f>
        <v>5196</v>
      </c>
    </row>
    <row r="186" spans="1:16" s="3" customFormat="1" ht="20.100000000000001" customHeight="1" x14ac:dyDescent="0.2">
      <c r="B186" s="116"/>
      <c r="C186" s="116" t="s">
        <v>61</v>
      </c>
      <c r="D186" s="132">
        <v>180</v>
      </c>
      <c r="E186" s="132">
        <v>180</v>
      </c>
      <c r="F186" s="132">
        <v>180</v>
      </c>
      <c r="G186" s="132">
        <v>180</v>
      </c>
      <c r="H186" s="132">
        <v>180</v>
      </c>
      <c r="I186" s="132">
        <v>180</v>
      </c>
      <c r="J186" s="132">
        <v>180</v>
      </c>
      <c r="K186" s="132">
        <v>180</v>
      </c>
      <c r="L186" s="132">
        <v>180</v>
      </c>
      <c r="M186" s="132">
        <v>180</v>
      </c>
      <c r="N186" s="132">
        <v>180</v>
      </c>
      <c r="O186" s="132">
        <v>180</v>
      </c>
      <c r="P186" s="148">
        <f>SUM(D186:O186)</f>
        <v>2160</v>
      </c>
    </row>
    <row r="187" spans="1:16" s="3" customFormat="1" ht="20.100000000000001" customHeight="1" x14ac:dyDescent="0.2">
      <c r="B187" s="116"/>
      <c r="C187" s="116" t="s">
        <v>62</v>
      </c>
      <c r="D187" s="132">
        <v>120</v>
      </c>
      <c r="E187" s="132">
        <v>120</v>
      </c>
      <c r="F187" s="132">
        <v>120</v>
      </c>
      <c r="G187" s="132">
        <v>120</v>
      </c>
      <c r="H187" s="132">
        <v>120</v>
      </c>
      <c r="I187" s="132">
        <v>120</v>
      </c>
      <c r="J187" s="132">
        <v>120</v>
      </c>
      <c r="K187" s="132">
        <v>120</v>
      </c>
      <c r="L187" s="132">
        <v>120</v>
      </c>
      <c r="M187" s="132">
        <v>120</v>
      </c>
      <c r="N187" s="132">
        <v>120</v>
      </c>
      <c r="O187" s="132">
        <v>120</v>
      </c>
      <c r="P187" s="148">
        <f>SUM(D187:O187)</f>
        <v>1440</v>
      </c>
    </row>
    <row r="188" spans="1:16" s="6" customFormat="1" ht="20.100000000000001" customHeight="1" x14ac:dyDescent="0.25">
      <c r="B188" s="164" t="s">
        <v>63</v>
      </c>
      <c r="C188" s="164"/>
      <c r="D188" s="165">
        <v>1200</v>
      </c>
      <c r="E188" s="165">
        <v>1200</v>
      </c>
      <c r="F188" s="165">
        <v>1200</v>
      </c>
      <c r="G188" s="165">
        <v>1200</v>
      </c>
      <c r="H188" s="165">
        <v>1200</v>
      </c>
      <c r="I188" s="165">
        <v>1200</v>
      </c>
      <c r="J188" s="165">
        <v>1200</v>
      </c>
      <c r="K188" s="165">
        <v>1200</v>
      </c>
      <c r="L188" s="165">
        <v>1200</v>
      </c>
      <c r="M188" s="165">
        <v>1200</v>
      </c>
      <c r="N188" s="165">
        <v>1200</v>
      </c>
      <c r="O188" s="165">
        <v>1200</v>
      </c>
      <c r="P188" s="166">
        <f>SUM(D188:O188)</f>
        <v>14400</v>
      </c>
    </row>
    <row r="189" spans="1:16" s="3" customFormat="1" ht="20.100000000000001" customHeight="1" x14ac:dyDescent="0.2">
      <c r="B189" s="116"/>
      <c r="C189" s="116"/>
      <c r="D189" s="132"/>
      <c r="E189" s="132"/>
      <c r="F189" s="132"/>
      <c r="G189" s="134"/>
      <c r="H189" s="134"/>
      <c r="I189" s="134"/>
      <c r="J189" s="134"/>
      <c r="K189" s="134"/>
      <c r="L189" s="134"/>
      <c r="M189" s="134"/>
      <c r="N189" s="134"/>
      <c r="O189" s="134"/>
      <c r="P189" s="148"/>
    </row>
    <row r="190" spans="1:16" s="3" customFormat="1" ht="20.100000000000001" customHeight="1" thickBot="1" x14ac:dyDescent="0.3">
      <c r="B190" s="167" t="s">
        <v>64</v>
      </c>
      <c r="C190" s="168"/>
      <c r="D190" s="136">
        <v>19900</v>
      </c>
      <c r="E190" s="136">
        <v>19900</v>
      </c>
      <c r="F190" s="136">
        <v>19900</v>
      </c>
      <c r="G190" s="136">
        <v>19900</v>
      </c>
      <c r="H190" s="136">
        <v>19900</v>
      </c>
      <c r="I190" s="136">
        <v>19900</v>
      </c>
      <c r="J190" s="136">
        <v>19900</v>
      </c>
      <c r="K190" s="136">
        <v>19900</v>
      </c>
      <c r="L190" s="136">
        <v>19900</v>
      </c>
      <c r="M190" s="136">
        <v>19900</v>
      </c>
      <c r="N190" s="136">
        <v>19900</v>
      </c>
      <c r="O190" s="136">
        <v>19900</v>
      </c>
      <c r="P190" s="163">
        <f>SUM(D190:O190)</f>
        <v>238800</v>
      </c>
    </row>
    <row r="191" spans="1:16" s="3" customFormat="1" ht="20.100000000000001" customHeight="1" x14ac:dyDescent="0.25">
      <c r="B191" s="131"/>
      <c r="C191" s="116"/>
      <c r="D191" s="152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51"/>
    </row>
    <row r="192" spans="1:16" s="3" customFormat="1" ht="20.100000000000001" customHeight="1" x14ac:dyDescent="0.25">
      <c r="B192" s="142" t="s">
        <v>257</v>
      </c>
      <c r="C192" s="143"/>
      <c r="D192" s="152"/>
      <c r="E192" s="152"/>
      <c r="F192" s="152"/>
      <c r="G192" s="152"/>
      <c r="H192" s="152"/>
      <c r="I192" s="152"/>
      <c r="J192" s="152"/>
      <c r="K192" s="152"/>
      <c r="L192" s="152"/>
      <c r="M192" s="152"/>
      <c r="N192" s="152"/>
      <c r="O192" s="152"/>
      <c r="P192" s="151"/>
    </row>
    <row r="193" spans="2:16" s="3" customFormat="1" ht="20.100000000000001" customHeight="1" x14ac:dyDescent="0.25">
      <c r="B193" s="131"/>
      <c r="C193" s="116" t="s">
        <v>73</v>
      </c>
      <c r="D193" s="132">
        <v>901</v>
      </c>
      <c r="E193" s="132">
        <v>901</v>
      </c>
      <c r="F193" s="132">
        <v>901</v>
      </c>
      <c r="G193" s="132">
        <v>901</v>
      </c>
      <c r="H193" s="132">
        <v>901</v>
      </c>
      <c r="I193" s="132">
        <v>901</v>
      </c>
      <c r="J193" s="132">
        <v>901</v>
      </c>
      <c r="K193" s="132">
        <v>901</v>
      </c>
      <c r="L193" s="132">
        <v>901</v>
      </c>
      <c r="M193" s="132">
        <v>901</v>
      </c>
      <c r="N193" s="132">
        <v>901</v>
      </c>
      <c r="O193" s="132">
        <v>901</v>
      </c>
      <c r="P193" s="151">
        <v>10814</v>
      </c>
    </row>
    <row r="194" spans="2:16" s="3" customFormat="1" ht="20.100000000000001" customHeight="1" x14ac:dyDescent="0.25">
      <c r="B194" s="131"/>
      <c r="C194" s="116" t="s">
        <v>84</v>
      </c>
      <c r="D194" s="132">
        <v>931</v>
      </c>
      <c r="E194" s="132">
        <v>931</v>
      </c>
      <c r="F194" s="132">
        <v>931</v>
      </c>
      <c r="G194" s="132">
        <v>931</v>
      </c>
      <c r="H194" s="132">
        <v>931</v>
      </c>
      <c r="I194" s="132">
        <v>931</v>
      </c>
      <c r="J194" s="132">
        <v>931</v>
      </c>
      <c r="K194" s="132">
        <v>931</v>
      </c>
      <c r="L194" s="132">
        <v>931</v>
      </c>
      <c r="M194" s="132">
        <v>931</v>
      </c>
      <c r="N194" s="132">
        <v>931</v>
      </c>
      <c r="O194" s="132">
        <v>931</v>
      </c>
      <c r="P194" s="151">
        <v>11172</v>
      </c>
    </row>
    <row r="195" spans="2:16" s="3" customFormat="1" ht="20.100000000000001" customHeight="1" x14ac:dyDescent="0.25">
      <c r="B195" s="131"/>
      <c r="C195" s="116" t="s">
        <v>85</v>
      </c>
      <c r="D195" s="132">
        <v>428</v>
      </c>
      <c r="E195" s="132">
        <v>428</v>
      </c>
      <c r="F195" s="132">
        <v>428</v>
      </c>
      <c r="G195" s="132">
        <v>428</v>
      </c>
      <c r="H195" s="132">
        <v>428</v>
      </c>
      <c r="I195" s="132">
        <v>428</v>
      </c>
      <c r="J195" s="132">
        <v>428</v>
      </c>
      <c r="K195" s="132">
        <v>428</v>
      </c>
      <c r="L195" s="132">
        <v>428</v>
      </c>
      <c r="M195" s="132">
        <v>428</v>
      </c>
      <c r="N195" s="132">
        <v>428</v>
      </c>
      <c r="O195" s="132">
        <v>428</v>
      </c>
      <c r="P195" s="151">
        <v>5136</v>
      </c>
    </row>
    <row r="196" spans="2:16" s="3" customFormat="1" ht="20.100000000000001" customHeight="1" x14ac:dyDescent="0.25">
      <c r="B196" s="131"/>
      <c r="C196" s="116" t="s">
        <v>72</v>
      </c>
      <c r="D196" s="132">
        <v>187</v>
      </c>
      <c r="E196" s="132">
        <v>187</v>
      </c>
      <c r="F196" s="132">
        <v>187</v>
      </c>
      <c r="G196" s="132">
        <v>187</v>
      </c>
      <c r="H196" s="132">
        <v>187</v>
      </c>
      <c r="I196" s="132">
        <v>187</v>
      </c>
      <c r="J196" s="132">
        <v>187</v>
      </c>
      <c r="K196" s="132">
        <v>187</v>
      </c>
      <c r="L196" s="132">
        <v>187</v>
      </c>
      <c r="M196" s="132">
        <v>187</v>
      </c>
      <c r="N196" s="132">
        <v>187</v>
      </c>
      <c r="O196" s="132">
        <v>187</v>
      </c>
      <c r="P196" s="151">
        <v>2250</v>
      </c>
    </row>
    <row r="197" spans="2:16" s="3" customFormat="1" ht="20.100000000000001" customHeight="1" x14ac:dyDescent="0.25">
      <c r="B197" s="131"/>
      <c r="C197" s="116" t="s">
        <v>77</v>
      </c>
      <c r="D197" s="132">
        <v>0</v>
      </c>
      <c r="E197" s="132">
        <v>0</v>
      </c>
      <c r="F197" s="132">
        <v>0</v>
      </c>
      <c r="G197" s="132">
        <v>0</v>
      </c>
      <c r="H197" s="132">
        <v>0</v>
      </c>
      <c r="I197" s="132">
        <v>0</v>
      </c>
      <c r="J197" s="132">
        <v>0</v>
      </c>
      <c r="K197" s="132">
        <v>0</v>
      </c>
      <c r="L197" s="132">
        <v>0</v>
      </c>
      <c r="M197" s="132">
        <v>0</v>
      </c>
      <c r="N197" s="132">
        <v>0</v>
      </c>
      <c r="O197" s="132">
        <v>0</v>
      </c>
      <c r="P197" s="151">
        <v>0</v>
      </c>
    </row>
    <row r="198" spans="2:16" s="3" customFormat="1" ht="20.100000000000001" customHeight="1" x14ac:dyDescent="0.25">
      <c r="B198" s="131"/>
      <c r="C198" s="116" t="s">
        <v>80</v>
      </c>
      <c r="D198" s="132">
        <v>428</v>
      </c>
      <c r="E198" s="132">
        <v>428</v>
      </c>
      <c r="F198" s="132">
        <v>428</v>
      </c>
      <c r="G198" s="132">
        <v>428</v>
      </c>
      <c r="H198" s="132">
        <v>428</v>
      </c>
      <c r="I198" s="132">
        <v>428</v>
      </c>
      <c r="J198" s="132">
        <v>428</v>
      </c>
      <c r="K198" s="132">
        <v>428</v>
      </c>
      <c r="L198" s="132">
        <v>428</v>
      </c>
      <c r="M198" s="132">
        <v>428</v>
      </c>
      <c r="N198" s="132">
        <v>428</v>
      </c>
      <c r="O198" s="132">
        <v>428</v>
      </c>
      <c r="P198" s="151">
        <v>5136</v>
      </c>
    </row>
    <row r="199" spans="2:16" s="3" customFormat="1" ht="20.100000000000001" customHeight="1" x14ac:dyDescent="0.25">
      <c r="B199" s="131"/>
      <c r="C199" s="116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1"/>
    </row>
    <row r="200" spans="2:16" s="3" customFormat="1" ht="20.100000000000001" customHeight="1" thickBot="1" x14ac:dyDescent="0.3">
      <c r="B200" s="167"/>
      <c r="C200" s="135" t="s">
        <v>235</v>
      </c>
      <c r="D200" s="136">
        <f>SUM(D193:D199)</f>
        <v>2875</v>
      </c>
      <c r="E200" s="136">
        <f t="shared" ref="E200:N200" si="37">SUM(E193:E199)</f>
        <v>2875</v>
      </c>
      <c r="F200" s="136">
        <f t="shared" si="37"/>
        <v>2875</v>
      </c>
      <c r="G200" s="136">
        <f t="shared" si="37"/>
        <v>2875</v>
      </c>
      <c r="H200" s="136">
        <f t="shared" si="37"/>
        <v>2875</v>
      </c>
      <c r="I200" s="136">
        <f t="shared" si="37"/>
        <v>2875</v>
      </c>
      <c r="J200" s="136">
        <f t="shared" si="37"/>
        <v>2875</v>
      </c>
      <c r="K200" s="136">
        <f t="shared" si="37"/>
        <v>2875</v>
      </c>
      <c r="L200" s="136">
        <f t="shared" si="37"/>
        <v>2875</v>
      </c>
      <c r="M200" s="136">
        <f t="shared" si="37"/>
        <v>2875</v>
      </c>
      <c r="N200" s="136">
        <f t="shared" si="37"/>
        <v>2875</v>
      </c>
      <c r="O200" s="136">
        <v>2875</v>
      </c>
      <c r="P200" s="155">
        <f>SUM(P193:P199)</f>
        <v>34508</v>
      </c>
    </row>
    <row r="201" spans="2:16" s="3" customFormat="1" ht="20.100000000000001" customHeight="1" x14ac:dyDescent="0.25">
      <c r="B201" s="131"/>
      <c r="C201" s="122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54"/>
    </row>
    <row r="202" spans="2:16" s="3" customFormat="1" ht="20.100000000000001" customHeight="1" x14ac:dyDescent="0.25">
      <c r="B202" s="177" t="s">
        <v>293</v>
      </c>
      <c r="C202" s="177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54"/>
    </row>
    <row r="203" spans="2:16" s="3" customFormat="1" ht="20.100000000000001" customHeight="1" x14ac:dyDescent="0.25">
      <c r="B203" s="131"/>
      <c r="C203" s="116" t="s">
        <v>73</v>
      </c>
      <c r="D203" s="123">
        <v>68</v>
      </c>
      <c r="E203" s="123">
        <v>68</v>
      </c>
      <c r="F203" s="123">
        <v>68</v>
      </c>
      <c r="G203" s="123">
        <v>68</v>
      </c>
      <c r="H203" s="123">
        <v>68</v>
      </c>
      <c r="I203" s="123">
        <v>68</v>
      </c>
      <c r="J203" s="123">
        <v>68</v>
      </c>
      <c r="K203" s="123">
        <v>68</v>
      </c>
      <c r="L203" s="123">
        <v>68</v>
      </c>
      <c r="M203" s="123">
        <v>68</v>
      </c>
      <c r="N203" s="123">
        <v>68</v>
      </c>
      <c r="O203" s="123">
        <v>68</v>
      </c>
      <c r="P203" s="145">
        <f>SUM(D203:O203)</f>
        <v>816</v>
      </c>
    </row>
    <row r="204" spans="2:16" s="3" customFormat="1" ht="20.100000000000001" customHeight="1" x14ac:dyDescent="0.25">
      <c r="B204" s="131"/>
      <c r="C204" s="116" t="s">
        <v>84</v>
      </c>
      <c r="D204" s="123">
        <v>68</v>
      </c>
      <c r="E204" s="123">
        <v>68</v>
      </c>
      <c r="F204" s="123">
        <v>68</v>
      </c>
      <c r="G204" s="123">
        <v>68</v>
      </c>
      <c r="H204" s="123">
        <v>68</v>
      </c>
      <c r="I204" s="123">
        <v>68</v>
      </c>
      <c r="J204" s="123">
        <v>68</v>
      </c>
      <c r="K204" s="123">
        <v>68</v>
      </c>
      <c r="L204" s="123">
        <v>68</v>
      </c>
      <c r="M204" s="123">
        <v>68</v>
      </c>
      <c r="N204" s="123">
        <v>68</v>
      </c>
      <c r="O204" s="123">
        <v>68</v>
      </c>
      <c r="P204" s="145">
        <f t="shared" ref="P204:P208" si="38">SUM(D204:O204)</f>
        <v>816</v>
      </c>
    </row>
    <row r="205" spans="2:16" s="3" customFormat="1" ht="20.100000000000001" customHeight="1" x14ac:dyDescent="0.25">
      <c r="B205" s="131"/>
      <c r="C205" s="116" t="s">
        <v>85</v>
      </c>
      <c r="D205" s="123">
        <v>68</v>
      </c>
      <c r="E205" s="123">
        <v>68</v>
      </c>
      <c r="F205" s="123">
        <v>68</v>
      </c>
      <c r="G205" s="123">
        <v>68</v>
      </c>
      <c r="H205" s="123">
        <v>68</v>
      </c>
      <c r="I205" s="123">
        <v>68</v>
      </c>
      <c r="J205" s="123">
        <v>68</v>
      </c>
      <c r="K205" s="123">
        <v>68</v>
      </c>
      <c r="L205" s="123">
        <v>68</v>
      </c>
      <c r="M205" s="123">
        <v>68</v>
      </c>
      <c r="N205" s="123">
        <v>68</v>
      </c>
      <c r="O205" s="123">
        <v>68</v>
      </c>
      <c r="P205" s="145">
        <f t="shared" si="38"/>
        <v>816</v>
      </c>
    </row>
    <row r="206" spans="2:16" s="3" customFormat="1" ht="20.100000000000001" customHeight="1" x14ac:dyDescent="0.25">
      <c r="B206" s="131"/>
      <c r="C206" s="116" t="s">
        <v>72</v>
      </c>
      <c r="D206" s="123">
        <v>68</v>
      </c>
      <c r="E206" s="123">
        <v>68</v>
      </c>
      <c r="F206" s="123">
        <v>68</v>
      </c>
      <c r="G206" s="123">
        <v>68</v>
      </c>
      <c r="H206" s="123">
        <v>68</v>
      </c>
      <c r="I206" s="123">
        <v>68</v>
      </c>
      <c r="J206" s="123">
        <v>68</v>
      </c>
      <c r="K206" s="123">
        <v>68</v>
      </c>
      <c r="L206" s="123">
        <v>68</v>
      </c>
      <c r="M206" s="123">
        <v>68</v>
      </c>
      <c r="N206" s="123">
        <v>68</v>
      </c>
      <c r="O206" s="123">
        <v>68</v>
      </c>
      <c r="P206" s="145">
        <f t="shared" si="38"/>
        <v>816</v>
      </c>
    </row>
    <row r="207" spans="2:16" s="3" customFormat="1" ht="20.100000000000001" customHeight="1" x14ac:dyDescent="0.25">
      <c r="B207" s="131"/>
      <c r="C207" s="116" t="s">
        <v>77</v>
      </c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15"/>
      <c r="P207" s="145">
        <f t="shared" si="38"/>
        <v>0</v>
      </c>
    </row>
    <row r="208" spans="2:16" s="3" customFormat="1" ht="20.100000000000001" customHeight="1" x14ac:dyDescent="0.25">
      <c r="B208" s="131"/>
      <c r="C208" s="116" t="s">
        <v>80</v>
      </c>
      <c r="D208" s="123">
        <v>68</v>
      </c>
      <c r="E208" s="123">
        <v>68</v>
      </c>
      <c r="F208" s="123">
        <v>68</v>
      </c>
      <c r="G208" s="123">
        <v>68</v>
      </c>
      <c r="H208" s="123">
        <v>68</v>
      </c>
      <c r="I208" s="123">
        <v>68</v>
      </c>
      <c r="J208" s="123">
        <v>68</v>
      </c>
      <c r="K208" s="123">
        <v>68</v>
      </c>
      <c r="L208" s="123">
        <v>68</v>
      </c>
      <c r="M208" s="123">
        <v>68</v>
      </c>
      <c r="N208" s="123">
        <v>68</v>
      </c>
      <c r="O208" s="123">
        <v>68</v>
      </c>
      <c r="P208" s="145">
        <f t="shared" si="38"/>
        <v>816</v>
      </c>
    </row>
    <row r="209" spans="2:18" s="3" customFormat="1" ht="20.100000000000001" customHeight="1" x14ac:dyDescent="0.25">
      <c r="B209" s="131"/>
      <c r="C209" s="116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54"/>
    </row>
    <row r="210" spans="2:18" s="3" customFormat="1" ht="20.100000000000001" customHeight="1" thickBot="1" x14ac:dyDescent="0.3">
      <c r="B210" s="169" t="s">
        <v>294</v>
      </c>
      <c r="C210" s="168"/>
      <c r="D210" s="136" t="s">
        <v>69</v>
      </c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55">
        <f>SUM(P203:P209)</f>
        <v>4080</v>
      </c>
    </row>
    <row r="211" spans="2:18" s="3" customFormat="1" ht="20.100000000000001" customHeight="1" x14ac:dyDescent="0.25">
      <c r="B211" s="131"/>
      <c r="C211" s="116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54"/>
    </row>
    <row r="212" spans="2:18" s="3" customFormat="1" ht="20.100000000000001" customHeight="1" thickBot="1" x14ac:dyDescent="0.3">
      <c r="B212" s="128" t="s">
        <v>285</v>
      </c>
      <c r="C212" s="129"/>
      <c r="D212" s="136">
        <v>416</v>
      </c>
      <c r="E212" s="136">
        <v>416</v>
      </c>
      <c r="F212" s="136">
        <v>416</v>
      </c>
      <c r="G212" s="136">
        <v>416</v>
      </c>
      <c r="H212" s="136">
        <v>416</v>
      </c>
      <c r="I212" s="136">
        <v>416</v>
      </c>
      <c r="J212" s="136">
        <v>416</v>
      </c>
      <c r="K212" s="136">
        <v>416</v>
      </c>
      <c r="L212" s="136">
        <v>416</v>
      </c>
      <c r="M212" s="136">
        <v>416</v>
      </c>
      <c r="N212" s="136">
        <v>420</v>
      </c>
      <c r="O212" s="136">
        <v>420</v>
      </c>
      <c r="P212" s="155">
        <v>5000</v>
      </c>
    </row>
    <row r="213" spans="2:18" s="3" customFormat="1" ht="20.100000000000001" customHeight="1" x14ac:dyDescent="0.25">
      <c r="B213" s="131"/>
      <c r="C213" s="122"/>
      <c r="D213" s="152"/>
      <c r="E213" s="152"/>
      <c r="F213" s="152"/>
      <c r="G213" s="152"/>
      <c r="H213" s="152"/>
      <c r="I213" s="152"/>
      <c r="J213" s="152"/>
      <c r="K213" s="152"/>
      <c r="L213" s="152"/>
      <c r="M213" s="152"/>
      <c r="N213" s="152"/>
      <c r="O213" s="152"/>
      <c r="P213" s="154"/>
    </row>
    <row r="214" spans="2:18" s="3" customFormat="1" ht="20.100000000000001" customHeight="1" thickBot="1" x14ac:dyDescent="0.3">
      <c r="B214" s="128" t="s">
        <v>296</v>
      </c>
      <c r="C214" s="129"/>
      <c r="D214" s="136">
        <v>720</v>
      </c>
      <c r="E214" s="136">
        <v>720</v>
      </c>
      <c r="F214" s="136">
        <v>720</v>
      </c>
      <c r="G214" s="136">
        <v>720</v>
      </c>
      <c r="H214" s="136">
        <v>720</v>
      </c>
      <c r="I214" s="136">
        <v>720</v>
      </c>
      <c r="J214" s="136">
        <v>720</v>
      </c>
      <c r="K214" s="136">
        <v>720</v>
      </c>
      <c r="L214" s="136">
        <v>720</v>
      </c>
      <c r="M214" s="136">
        <v>720</v>
      </c>
      <c r="N214" s="136">
        <v>720</v>
      </c>
      <c r="O214" s="136">
        <v>720</v>
      </c>
      <c r="P214" s="155">
        <f>SUM(D214:O214)</f>
        <v>8640</v>
      </c>
    </row>
    <row r="215" spans="2:18" s="3" customFormat="1" ht="20.100000000000001" customHeight="1" x14ac:dyDescent="0.25">
      <c r="B215" s="131"/>
      <c r="C215" s="158" t="s">
        <v>299</v>
      </c>
      <c r="D215" s="152">
        <v>2100</v>
      </c>
      <c r="E215" s="152">
        <v>2100</v>
      </c>
      <c r="F215" s="152">
        <v>2100</v>
      </c>
      <c r="G215" s="152">
        <v>2100</v>
      </c>
      <c r="H215" s="152">
        <v>2100</v>
      </c>
      <c r="I215" s="152">
        <v>2100</v>
      </c>
      <c r="J215" s="152">
        <v>2100</v>
      </c>
      <c r="K215" s="152">
        <v>2000</v>
      </c>
      <c r="L215" s="152">
        <v>2000</v>
      </c>
      <c r="M215" s="152">
        <v>2100</v>
      </c>
      <c r="N215" s="152">
        <v>2100</v>
      </c>
      <c r="O215" s="152">
        <v>2100</v>
      </c>
      <c r="P215" s="154">
        <f>SUM(D215:O215)</f>
        <v>25000</v>
      </c>
    </row>
    <row r="216" spans="2:18" s="3" customFormat="1" ht="20.100000000000001" customHeight="1" x14ac:dyDescent="0.25">
      <c r="B216" s="131" t="s">
        <v>69</v>
      </c>
      <c r="C216" s="11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20"/>
    </row>
    <row r="217" spans="2:18" s="3" customFormat="1" ht="20.100000000000001" customHeight="1" x14ac:dyDescent="0.25">
      <c r="B217" s="116"/>
      <c r="C217" s="116"/>
      <c r="D217" s="156" t="s">
        <v>248</v>
      </c>
      <c r="E217" s="156" t="s">
        <v>247</v>
      </c>
      <c r="F217" s="156" t="s">
        <v>246</v>
      </c>
      <c r="G217" s="156" t="s">
        <v>245</v>
      </c>
      <c r="H217" s="156" t="s">
        <v>244</v>
      </c>
      <c r="I217" s="156" t="s">
        <v>243</v>
      </c>
      <c r="J217" s="156" t="s">
        <v>258</v>
      </c>
      <c r="K217" s="156" t="s">
        <v>254</v>
      </c>
      <c r="L217" s="156" t="s">
        <v>242</v>
      </c>
      <c r="M217" s="156" t="s">
        <v>241</v>
      </c>
      <c r="N217" s="156" t="s">
        <v>259</v>
      </c>
      <c r="O217" s="156" t="s">
        <v>255</v>
      </c>
      <c r="P217" s="156" t="s">
        <v>236</v>
      </c>
    </row>
    <row r="218" spans="2:18" s="3" customFormat="1" ht="20.100000000000001" customHeight="1" thickBot="1" x14ac:dyDescent="0.3">
      <c r="B218" s="116"/>
      <c r="C218" s="157" t="s">
        <v>65</v>
      </c>
      <c r="D218" s="146">
        <f>SUM(D23+D30+D41+D46+D57+D65+D78+D80+D90+D99+D108+D117+D123+D130+D137+D146+D155+D159+D164+D169+D178+D182+D188+D190+D212+D214)</f>
        <v>70793</v>
      </c>
      <c r="E218" s="146">
        <f t="shared" ref="E218:O218" si="39">SUM(E23+E30+E41+E46+E57+E65+E78+E80+E90+E99+E108+E117+E123+E130+E137+E146+E155+E159+E164+E169+E178+E182+E188+E190)</f>
        <v>77194</v>
      </c>
      <c r="F218" s="146">
        <f t="shared" si="39"/>
        <v>69391.61</v>
      </c>
      <c r="G218" s="146">
        <f t="shared" si="39"/>
        <v>71042.61</v>
      </c>
      <c r="H218" s="146">
        <f t="shared" si="39"/>
        <v>69606.61</v>
      </c>
      <c r="I218" s="146">
        <f t="shared" si="39"/>
        <v>69542.61</v>
      </c>
      <c r="J218" s="146">
        <f t="shared" si="39"/>
        <v>70725.61</v>
      </c>
      <c r="K218" s="146">
        <f t="shared" si="39"/>
        <v>69373.61</v>
      </c>
      <c r="L218" s="146">
        <f t="shared" si="39"/>
        <v>69611.61</v>
      </c>
      <c r="M218" s="146">
        <f t="shared" si="39"/>
        <v>70122.61</v>
      </c>
      <c r="N218" s="146">
        <f t="shared" si="39"/>
        <v>70154.61</v>
      </c>
      <c r="O218" s="146">
        <f t="shared" si="39"/>
        <v>69970.61</v>
      </c>
      <c r="P218" s="151">
        <f>SUM(P23+P28+P30+P35++P41+P46+P52+P57+P65+P69+P78+P84+P90+P99+P108+P117+P123+P125+P130+P137+P146+P155+P159+P1664+P169+P178+P182+P188+P190+P2500+P210+P212+P214+P215)</f>
        <v>915825.1</v>
      </c>
      <c r="R218" s="3" t="s">
        <v>69</v>
      </c>
    </row>
    <row r="219" spans="2:18" s="3" customFormat="1" ht="20.100000000000001" customHeight="1" x14ac:dyDescent="0.25">
      <c r="B219" s="116"/>
      <c r="C219" s="158"/>
      <c r="D219" s="152"/>
      <c r="E219" s="152"/>
      <c r="F219" s="152"/>
      <c r="G219" s="159"/>
      <c r="H219" s="159"/>
      <c r="I219" s="159"/>
      <c r="J219" s="159"/>
      <c r="K219" s="159"/>
      <c r="L219" s="159"/>
      <c r="M219" s="159"/>
      <c r="N219" s="159"/>
      <c r="O219" s="159"/>
      <c r="P219" s="151"/>
    </row>
    <row r="220" spans="2:18" s="3" customFormat="1" ht="20.100000000000001" customHeight="1" thickBot="1" x14ac:dyDescent="0.3">
      <c r="B220" s="116"/>
      <c r="C220" s="157" t="s">
        <v>4</v>
      </c>
      <c r="D220" s="146">
        <f t="shared" ref="D220:O220" si="40">D17</f>
        <v>40012.050000000003</v>
      </c>
      <c r="E220" s="146">
        <f t="shared" si="40"/>
        <v>64701.34</v>
      </c>
      <c r="F220" s="146">
        <f t="shared" si="40"/>
        <v>67784</v>
      </c>
      <c r="G220" s="147">
        <f t="shared" si="40"/>
        <v>70513</v>
      </c>
      <c r="H220" s="147">
        <f t="shared" si="40"/>
        <v>64120</v>
      </c>
      <c r="I220" s="147">
        <f t="shared" si="40"/>
        <v>90847</v>
      </c>
      <c r="J220" s="147">
        <f t="shared" si="40"/>
        <v>70031</v>
      </c>
      <c r="K220" s="147">
        <f t="shared" si="40"/>
        <v>67477</v>
      </c>
      <c r="L220" s="147">
        <f t="shared" si="40"/>
        <v>66654</v>
      </c>
      <c r="M220" s="147">
        <f t="shared" si="40"/>
        <v>71752.34</v>
      </c>
      <c r="N220" s="147">
        <f t="shared" si="40"/>
        <v>71752.34</v>
      </c>
      <c r="O220" s="147">
        <f t="shared" si="40"/>
        <v>71752.34</v>
      </c>
      <c r="P220" s="151">
        <f>SUM(P17)</f>
        <v>915943.41</v>
      </c>
    </row>
    <row r="221" spans="2:18" s="3" customFormat="1" ht="20.100000000000001" customHeight="1" x14ac:dyDescent="0.25">
      <c r="B221" s="116"/>
      <c r="C221" s="158"/>
      <c r="D221" s="152"/>
      <c r="E221" s="152"/>
      <c r="F221" s="152"/>
      <c r="G221" s="159"/>
      <c r="H221" s="159"/>
      <c r="I221" s="159"/>
      <c r="J221" s="159"/>
      <c r="K221" s="159"/>
      <c r="L221" s="159"/>
      <c r="M221" s="159"/>
      <c r="N221" s="159"/>
      <c r="O221" s="159"/>
      <c r="P221" s="151"/>
    </row>
    <row r="222" spans="2:18" s="3" customFormat="1" ht="20.100000000000001" customHeight="1" thickBot="1" x14ac:dyDescent="0.3">
      <c r="B222" s="116"/>
      <c r="C222" s="160" t="s">
        <v>237</v>
      </c>
      <c r="D222" s="161">
        <f>D220-D218</f>
        <v>-30780.949999999997</v>
      </c>
      <c r="E222" s="161">
        <f t="shared" ref="E222:O222" si="41">E220-E218</f>
        <v>-12492.660000000003</v>
      </c>
      <c r="F222" s="161">
        <f t="shared" si="41"/>
        <v>-1607.6100000000006</v>
      </c>
      <c r="G222" s="162">
        <f t="shared" si="41"/>
        <v>-529.61000000000058</v>
      </c>
      <c r="H222" s="162">
        <f t="shared" si="41"/>
        <v>-5486.6100000000006</v>
      </c>
      <c r="I222" s="162">
        <f t="shared" si="41"/>
        <v>21304.39</v>
      </c>
      <c r="J222" s="162">
        <f t="shared" si="41"/>
        <v>-694.61000000000058</v>
      </c>
      <c r="K222" s="162">
        <f t="shared" si="41"/>
        <v>-1896.6100000000006</v>
      </c>
      <c r="L222" s="162">
        <f t="shared" si="41"/>
        <v>-2957.6100000000006</v>
      </c>
      <c r="M222" s="162">
        <f t="shared" si="41"/>
        <v>1629.7299999999959</v>
      </c>
      <c r="N222" s="162">
        <f t="shared" si="41"/>
        <v>1597.7299999999959</v>
      </c>
      <c r="O222" s="162">
        <f t="shared" si="41"/>
        <v>1781.7299999999959</v>
      </c>
      <c r="P222" s="151">
        <f>SUM(P220-P218)</f>
        <v>118.31000000005588</v>
      </c>
    </row>
    <row r="223" spans="2:18" ht="20.100000000000001" customHeight="1" thickTop="1" x14ac:dyDescent="0.25">
      <c r="D223" s="7"/>
      <c r="E223" s="7"/>
      <c r="F223" s="7"/>
      <c r="G223" s="5"/>
      <c r="H223" s="5"/>
      <c r="I223" s="5"/>
      <c r="J223" s="5"/>
      <c r="K223" s="5"/>
      <c r="L223" s="5"/>
      <c r="M223" s="5"/>
      <c r="N223" s="5"/>
      <c r="O223" s="5"/>
    </row>
    <row r="224" spans="2:18" ht="20.100000000000001" customHeight="1" x14ac:dyDescent="0.25">
      <c r="D224" s="7"/>
      <c r="E224" s="7"/>
      <c r="F224" s="7"/>
      <c r="G224" s="5"/>
      <c r="H224" s="5"/>
      <c r="I224" s="5"/>
      <c r="J224" s="5"/>
      <c r="K224" s="5"/>
      <c r="L224" s="5"/>
      <c r="M224" s="5"/>
      <c r="N224" s="5"/>
      <c r="O224" s="5"/>
    </row>
    <row r="225" spans="4:15" ht="20.100000000000001" customHeight="1" x14ac:dyDescent="0.25">
      <c r="D225" s="7"/>
      <c r="E225" s="7"/>
      <c r="F225" s="7"/>
      <c r="G225" s="5"/>
      <c r="H225" s="5"/>
      <c r="I225" s="5"/>
      <c r="J225" s="5"/>
      <c r="K225" s="5"/>
      <c r="L225" s="5"/>
      <c r="M225" s="5"/>
      <c r="N225" s="5"/>
      <c r="O225" s="5"/>
    </row>
    <row r="226" spans="4:15" ht="20.100000000000001" customHeight="1" x14ac:dyDescent="0.25">
      <c r="D226" s="7"/>
      <c r="E226" s="7"/>
      <c r="F226" s="7"/>
      <c r="G226" s="5"/>
      <c r="H226" s="5"/>
      <c r="I226" s="5"/>
      <c r="J226" s="5"/>
      <c r="K226" s="5"/>
      <c r="L226" s="5"/>
      <c r="M226" s="5"/>
      <c r="N226" s="5"/>
      <c r="O226" s="5"/>
    </row>
    <row r="227" spans="4:15" x14ac:dyDescent="0.25">
      <c r="D227" s="7"/>
      <c r="E227" s="7"/>
      <c r="F227" s="7"/>
      <c r="G227" s="5"/>
      <c r="H227" s="5"/>
      <c r="I227" s="5"/>
      <c r="J227" s="5"/>
      <c r="K227" s="5"/>
      <c r="L227" s="5"/>
      <c r="M227" s="5"/>
      <c r="N227" s="5"/>
      <c r="O227" s="5"/>
    </row>
    <row r="228" spans="4:15" x14ac:dyDescent="0.25">
      <c r="D228" s="7"/>
      <c r="E228" s="7"/>
      <c r="F228" s="7"/>
      <c r="G228" s="5"/>
      <c r="H228" s="5"/>
      <c r="I228" s="5"/>
      <c r="J228" s="5"/>
      <c r="K228" s="5"/>
      <c r="L228" s="5"/>
      <c r="M228" s="5"/>
      <c r="N228" s="5"/>
      <c r="O228" s="5"/>
    </row>
    <row r="229" spans="4:15" x14ac:dyDescent="0.25">
      <c r="D229" s="7"/>
      <c r="E229" s="7"/>
      <c r="F229" s="7"/>
      <c r="G229" s="5"/>
      <c r="H229" s="5"/>
      <c r="I229" s="5"/>
      <c r="J229" s="5"/>
      <c r="K229" s="5"/>
      <c r="L229" s="5"/>
      <c r="M229" s="5"/>
      <c r="N229" s="5"/>
      <c r="O229" s="5"/>
    </row>
    <row r="230" spans="4:15" x14ac:dyDescent="0.25">
      <c r="D230" s="7"/>
      <c r="E230" s="7"/>
      <c r="F230" s="7"/>
      <c r="G230" s="5"/>
      <c r="H230" s="5"/>
      <c r="I230" s="5"/>
      <c r="J230" s="5"/>
      <c r="K230" s="5"/>
      <c r="L230" s="5"/>
      <c r="M230" s="5"/>
      <c r="N230" s="5"/>
      <c r="O230" s="5"/>
    </row>
    <row r="231" spans="4:15" x14ac:dyDescent="0.25">
      <c r="D231" s="7"/>
      <c r="E231" s="7"/>
      <c r="F231" s="7"/>
      <c r="G231" s="5"/>
      <c r="H231" s="5"/>
      <c r="I231" s="5"/>
      <c r="J231" s="5"/>
      <c r="K231" s="5"/>
      <c r="L231" s="5"/>
      <c r="M231" s="5"/>
      <c r="N231" s="5"/>
      <c r="O231" s="5"/>
    </row>
    <row r="232" spans="4:15" x14ac:dyDescent="0.25">
      <c r="D232" s="7"/>
      <c r="E232" s="7"/>
      <c r="F232" s="7"/>
      <c r="G232" s="5"/>
      <c r="H232" s="5"/>
      <c r="I232" s="5"/>
      <c r="J232" s="5"/>
      <c r="K232" s="5"/>
      <c r="L232" s="5"/>
      <c r="M232" s="5"/>
      <c r="N232" s="5"/>
      <c r="O232" s="5"/>
    </row>
    <row r="233" spans="4:15" x14ac:dyDescent="0.25">
      <c r="D233" s="7"/>
      <c r="E233" s="7"/>
      <c r="F233" s="7"/>
      <c r="G233" s="5"/>
      <c r="H233" s="5"/>
      <c r="I233" s="5"/>
      <c r="J233" s="5"/>
      <c r="K233" s="5"/>
      <c r="L233" s="5"/>
      <c r="M233" s="5"/>
      <c r="N233" s="5"/>
      <c r="O233" s="5"/>
    </row>
    <row r="234" spans="4:15" x14ac:dyDescent="0.25">
      <c r="D234" s="7"/>
      <c r="E234" s="7"/>
      <c r="F234" s="7"/>
      <c r="G234" s="5"/>
      <c r="H234" s="5"/>
      <c r="I234" s="5"/>
      <c r="J234" s="5"/>
      <c r="K234" s="5"/>
      <c r="L234" s="5"/>
      <c r="M234" s="5"/>
      <c r="N234" s="5"/>
      <c r="O234" s="5"/>
    </row>
    <row r="235" spans="4:15" x14ac:dyDescent="0.25">
      <c r="D235" s="7"/>
      <c r="E235" s="7"/>
      <c r="F235" s="7"/>
      <c r="G235" s="5"/>
      <c r="H235" s="5"/>
      <c r="I235" s="5"/>
      <c r="J235" s="5"/>
      <c r="K235" s="5"/>
      <c r="L235" s="5"/>
      <c r="M235" s="5"/>
      <c r="N235" s="5"/>
      <c r="O235" s="5"/>
    </row>
    <row r="236" spans="4:15" x14ac:dyDescent="0.25">
      <c r="D236" s="7"/>
      <c r="E236" s="7"/>
      <c r="F236" s="7"/>
      <c r="G236" s="5"/>
      <c r="H236" s="5"/>
      <c r="I236" s="5"/>
      <c r="J236" s="5"/>
      <c r="K236" s="5"/>
      <c r="L236" s="5"/>
      <c r="M236" s="5"/>
      <c r="N236" s="5"/>
      <c r="O236" s="5"/>
    </row>
    <row r="237" spans="4:15" x14ac:dyDescent="0.25">
      <c r="D237" s="7"/>
      <c r="E237" s="7"/>
      <c r="F237" s="7"/>
      <c r="G237" s="5"/>
      <c r="H237" s="5"/>
      <c r="I237" s="5"/>
      <c r="J237" s="5"/>
      <c r="K237" s="5"/>
      <c r="L237" s="5"/>
      <c r="M237" s="5"/>
      <c r="N237" s="5"/>
      <c r="O237" s="5"/>
    </row>
    <row r="238" spans="4:15" x14ac:dyDescent="0.25">
      <c r="D238" s="7"/>
      <c r="E238" s="7"/>
      <c r="F238" s="7"/>
      <c r="G238" s="5"/>
      <c r="H238" s="5"/>
      <c r="I238" s="5"/>
      <c r="J238" s="5"/>
      <c r="K238" s="5"/>
      <c r="L238" s="5"/>
      <c r="M238" s="5"/>
      <c r="N238" s="5"/>
      <c r="O238" s="5"/>
    </row>
    <row r="239" spans="4:15" x14ac:dyDescent="0.25">
      <c r="D239" s="7"/>
      <c r="E239" s="7"/>
      <c r="F239" s="7"/>
      <c r="G239" s="5"/>
      <c r="H239" s="5"/>
      <c r="I239" s="5"/>
      <c r="J239" s="5"/>
      <c r="K239" s="5"/>
      <c r="L239" s="5"/>
      <c r="M239" s="5"/>
      <c r="N239" s="5"/>
      <c r="O239" s="5"/>
    </row>
    <row r="240" spans="4:15" x14ac:dyDescent="0.25">
      <c r="D240" s="7"/>
      <c r="E240" s="7"/>
      <c r="F240" s="7"/>
      <c r="G240" s="5"/>
      <c r="H240" s="5"/>
      <c r="I240" s="5"/>
      <c r="J240" s="5"/>
      <c r="K240" s="5"/>
      <c r="L240" s="5"/>
      <c r="M240" s="5"/>
      <c r="N240" s="5"/>
      <c r="O240" s="5"/>
    </row>
    <row r="241" spans="4:15" x14ac:dyDescent="0.25">
      <c r="D241" s="7"/>
      <c r="E241" s="7"/>
      <c r="F241" s="7"/>
      <c r="G241" s="5"/>
      <c r="H241" s="5"/>
      <c r="I241" s="5"/>
      <c r="J241" s="5"/>
      <c r="K241" s="5"/>
      <c r="L241" s="5"/>
      <c r="M241" s="5"/>
      <c r="N241" s="5"/>
      <c r="O241" s="5"/>
    </row>
    <row r="242" spans="4:15" x14ac:dyDescent="0.25">
      <c r="D242" s="7"/>
      <c r="E242" s="7"/>
      <c r="F242" s="7"/>
      <c r="G242" s="5"/>
      <c r="H242" s="5"/>
      <c r="I242" s="5"/>
      <c r="J242" s="5"/>
      <c r="K242" s="5"/>
      <c r="L242" s="5"/>
      <c r="M242" s="5"/>
      <c r="N242" s="5"/>
      <c r="O242" s="5"/>
    </row>
    <row r="243" spans="4:15" x14ac:dyDescent="0.25">
      <c r="D243" s="7"/>
      <c r="E243" s="7"/>
      <c r="F243" s="7"/>
      <c r="G243" s="5"/>
      <c r="H243" s="5"/>
      <c r="I243" s="5"/>
      <c r="J243" s="5"/>
      <c r="K243" s="5"/>
      <c r="L243" s="5"/>
      <c r="M243" s="5"/>
      <c r="N243" s="5"/>
      <c r="O243" s="5"/>
    </row>
    <row r="244" spans="4:15" x14ac:dyDescent="0.25">
      <c r="D244" s="7"/>
      <c r="E244" s="7"/>
      <c r="F244" s="7"/>
      <c r="G244" s="5"/>
      <c r="H244" s="5"/>
      <c r="I244" s="5"/>
      <c r="J244" s="5"/>
      <c r="K244" s="5"/>
      <c r="L244" s="5"/>
      <c r="M244" s="5"/>
      <c r="N244" s="5"/>
      <c r="O244" s="5"/>
    </row>
    <row r="245" spans="4:15" x14ac:dyDescent="0.25">
      <c r="D245" s="7"/>
      <c r="E245" s="7"/>
      <c r="F245" s="7"/>
      <c r="G245" s="5"/>
      <c r="H245" s="5"/>
      <c r="I245" s="5"/>
      <c r="J245" s="5"/>
      <c r="K245" s="5"/>
      <c r="L245" s="5"/>
      <c r="M245" s="5"/>
      <c r="N245" s="5"/>
      <c r="O245" s="5"/>
    </row>
    <row r="246" spans="4:15" x14ac:dyDescent="0.25">
      <c r="D246" s="7"/>
      <c r="E246" s="7"/>
      <c r="F246" s="7"/>
      <c r="G246" s="5"/>
      <c r="H246" s="5"/>
      <c r="I246" s="5"/>
      <c r="J246" s="5"/>
      <c r="K246" s="5"/>
      <c r="L246" s="5"/>
      <c r="M246" s="5"/>
      <c r="N246" s="5"/>
      <c r="O246" s="5"/>
    </row>
    <row r="247" spans="4:15" x14ac:dyDescent="0.25">
      <c r="D247" s="7"/>
      <c r="E247" s="7"/>
      <c r="F247" s="7"/>
      <c r="G247" s="5"/>
      <c r="H247" s="5"/>
      <c r="I247" s="5"/>
      <c r="J247" s="5"/>
      <c r="K247" s="5"/>
      <c r="L247" s="5"/>
      <c r="M247" s="5"/>
      <c r="N247" s="5"/>
      <c r="O247" s="5"/>
    </row>
    <row r="248" spans="4:15" x14ac:dyDescent="0.25">
      <c r="D248" s="7"/>
      <c r="E248" s="7"/>
      <c r="F248" s="7"/>
      <c r="G248" s="5"/>
      <c r="H248" s="5"/>
      <c r="I248" s="5"/>
      <c r="J248" s="5"/>
      <c r="K248" s="5"/>
      <c r="L248" s="5"/>
      <c r="M248" s="5"/>
      <c r="N248" s="5"/>
      <c r="O248" s="5"/>
    </row>
    <row r="249" spans="4:15" x14ac:dyDescent="0.25">
      <c r="D249" s="7"/>
      <c r="E249" s="7"/>
      <c r="F249" s="7"/>
      <c r="G249" s="5"/>
      <c r="H249" s="5"/>
      <c r="I249" s="5"/>
      <c r="J249" s="5"/>
      <c r="K249" s="5"/>
      <c r="L249" s="5"/>
      <c r="M249" s="5"/>
      <c r="N249" s="5"/>
      <c r="O249" s="5"/>
    </row>
    <row r="250" spans="4:15" x14ac:dyDescent="0.25">
      <c r="D250" s="7"/>
      <c r="E250" s="7"/>
      <c r="F250" s="7"/>
      <c r="G250" s="5"/>
      <c r="H250" s="5"/>
      <c r="I250" s="5"/>
      <c r="J250" s="5"/>
      <c r="K250" s="5"/>
      <c r="L250" s="5"/>
      <c r="M250" s="5"/>
      <c r="N250" s="5"/>
      <c r="O250" s="5"/>
    </row>
    <row r="251" spans="4:15" x14ac:dyDescent="0.25">
      <c r="D251" s="7"/>
      <c r="E251" s="7"/>
      <c r="F251" s="7"/>
      <c r="G251" s="5"/>
      <c r="H251" s="5"/>
      <c r="I251" s="5"/>
      <c r="J251" s="5"/>
      <c r="K251" s="5"/>
      <c r="L251" s="5"/>
      <c r="M251" s="5"/>
      <c r="N251" s="5"/>
      <c r="O251" s="5"/>
    </row>
    <row r="252" spans="4:15" x14ac:dyDescent="0.25">
      <c r="D252" s="7"/>
      <c r="E252" s="7"/>
      <c r="F252" s="7"/>
      <c r="G252" s="5"/>
      <c r="H252" s="5"/>
      <c r="I252" s="5"/>
      <c r="J252" s="5"/>
      <c r="K252" s="5"/>
      <c r="L252" s="5"/>
      <c r="M252" s="5"/>
      <c r="N252" s="5"/>
      <c r="O252" s="5"/>
    </row>
    <row r="253" spans="4:15" x14ac:dyDescent="0.25">
      <c r="D253" s="7"/>
      <c r="E253" s="7"/>
      <c r="F253" s="7"/>
      <c r="G253" s="5"/>
      <c r="H253" s="5"/>
      <c r="I253" s="5"/>
      <c r="J253" s="5"/>
      <c r="K253" s="5"/>
      <c r="L253" s="5"/>
      <c r="M253" s="5"/>
      <c r="N253" s="5"/>
      <c r="O253" s="5"/>
    </row>
    <row r="254" spans="4:15" x14ac:dyDescent="0.25">
      <c r="D254" s="7"/>
      <c r="E254" s="7"/>
      <c r="F254" s="7"/>
      <c r="G254" s="5"/>
      <c r="H254" s="5"/>
      <c r="I254" s="5"/>
      <c r="J254" s="5"/>
      <c r="K254" s="5"/>
      <c r="L254" s="5"/>
      <c r="M254" s="5"/>
      <c r="N254" s="5"/>
      <c r="O254" s="5"/>
    </row>
    <row r="255" spans="4:15" x14ac:dyDescent="0.25">
      <c r="D255" s="7"/>
      <c r="E255" s="7"/>
      <c r="F255" s="7"/>
      <c r="G255" s="5"/>
      <c r="H255" s="5"/>
      <c r="I255" s="5"/>
      <c r="J255" s="5"/>
      <c r="K255" s="5"/>
      <c r="L255" s="5"/>
      <c r="M255" s="5"/>
      <c r="N255" s="5"/>
      <c r="O255" s="5"/>
    </row>
    <row r="256" spans="4:15" x14ac:dyDescent="0.25">
      <c r="D256" s="7"/>
      <c r="E256" s="7"/>
      <c r="F256" s="7"/>
      <c r="G256" s="5"/>
      <c r="H256" s="5"/>
      <c r="I256" s="5"/>
      <c r="J256" s="5"/>
      <c r="K256" s="5"/>
      <c r="L256" s="5"/>
      <c r="M256" s="5"/>
      <c r="N256" s="5"/>
      <c r="O256" s="5"/>
    </row>
    <row r="257" spans="4:15" x14ac:dyDescent="0.25">
      <c r="D257" s="7"/>
      <c r="E257" s="7"/>
      <c r="F257" s="7"/>
      <c r="G257" s="5"/>
      <c r="H257" s="5"/>
      <c r="I257" s="5"/>
      <c r="J257" s="5"/>
      <c r="K257" s="5"/>
      <c r="L257" s="5"/>
      <c r="M257" s="5"/>
      <c r="N257" s="5"/>
      <c r="O257" s="5"/>
    </row>
  </sheetData>
  <mergeCells count="1">
    <mergeCell ref="B202:C202"/>
  </mergeCells>
  <pageMargins left="0.7" right="0.7" top="0.75" bottom="0.75" header="0.3" footer="0.3"/>
  <pageSetup scale="4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9854-0E71-4042-83D8-5545DE6EA0E0}">
  <sheetPr>
    <pageSetUpPr fitToPage="1"/>
  </sheetPr>
  <dimension ref="A3:S371"/>
  <sheetViews>
    <sheetView zoomScale="85" zoomScaleNormal="85" workbookViewId="0">
      <pane xSplit="2" ySplit="5" topLeftCell="C352" activePane="bottomRight" state="frozen"/>
      <selection activeCell="U94" sqref="U94"/>
      <selection pane="topRight" activeCell="U94" sqref="U94"/>
      <selection pane="bottomLeft" activeCell="U94" sqref="U94"/>
      <selection pane="bottomRight" activeCell="F16" sqref="F16"/>
    </sheetView>
  </sheetViews>
  <sheetFormatPr defaultColWidth="10.875" defaultRowHeight="15" x14ac:dyDescent="0.2"/>
  <cols>
    <col min="1" max="1" width="3.625" style="3" customWidth="1"/>
    <col min="2" max="2" width="2.25" style="8" customWidth="1"/>
    <col min="3" max="3" width="32.375" style="3" customWidth="1"/>
    <col min="4" max="15" width="13.625" style="24" customWidth="1"/>
    <col min="16" max="16" width="18.25" style="24" customWidth="1"/>
    <col min="17" max="17" width="12.75" style="3" customWidth="1"/>
    <col min="18" max="16384" width="10.875" style="3"/>
  </cols>
  <sheetData>
    <row r="3" spans="1:17" ht="60" x14ac:dyDescent="0.8">
      <c r="C3" s="176" t="s">
        <v>300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</row>
    <row r="5" spans="1:17" ht="63.75" customHeight="1" thickBot="1" x14ac:dyDescent="0.25">
      <c r="B5" s="94"/>
      <c r="C5" s="54"/>
      <c r="D5" s="105">
        <v>46296</v>
      </c>
      <c r="E5" s="105">
        <v>46327</v>
      </c>
      <c r="F5" s="105">
        <v>46357</v>
      </c>
      <c r="G5" s="105">
        <v>46388</v>
      </c>
      <c r="H5" s="105">
        <v>46419</v>
      </c>
      <c r="I5" s="105">
        <v>46447</v>
      </c>
      <c r="J5" s="105">
        <v>46478</v>
      </c>
      <c r="K5" s="105">
        <v>46508</v>
      </c>
      <c r="L5" s="105">
        <v>46539</v>
      </c>
      <c r="M5" s="105">
        <v>46569</v>
      </c>
      <c r="N5" s="105">
        <v>46600</v>
      </c>
      <c r="O5" s="105">
        <v>46631</v>
      </c>
      <c r="P5" s="106" t="s">
        <v>276</v>
      </c>
    </row>
    <row r="6" spans="1:17" ht="20.25" customHeight="1" thickBot="1" x14ac:dyDescent="0.35">
      <c r="A6" s="93" t="s">
        <v>292</v>
      </c>
      <c r="B6" s="94"/>
      <c r="C6" s="54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</row>
    <row r="7" spans="1:17" ht="20.100000000000001" customHeight="1" x14ac:dyDescent="0.2">
      <c r="A7" s="25"/>
      <c r="B7" s="11"/>
      <c r="C7" s="90" t="s">
        <v>269</v>
      </c>
      <c r="D7" s="41">
        <v>2000</v>
      </c>
      <c r="E7" s="41">
        <v>2000</v>
      </c>
      <c r="F7" s="41">
        <v>2000</v>
      </c>
      <c r="G7" s="41">
        <v>2000</v>
      </c>
      <c r="H7" s="41">
        <v>2000</v>
      </c>
      <c r="I7" s="41">
        <v>2000</v>
      </c>
      <c r="J7" s="41">
        <v>2000</v>
      </c>
      <c r="K7" s="41">
        <v>2000</v>
      </c>
      <c r="L7" s="41">
        <v>2000</v>
      </c>
      <c r="M7" s="41">
        <v>2000</v>
      </c>
      <c r="N7" s="41">
        <v>2000</v>
      </c>
      <c r="O7" s="41">
        <v>2000</v>
      </c>
      <c r="P7" s="40">
        <f>SUM(D7:O7)</f>
        <v>24000</v>
      </c>
      <c r="Q7" s="26"/>
    </row>
    <row r="8" spans="1:17" ht="20.100000000000001" customHeight="1" x14ac:dyDescent="0.2">
      <c r="A8" s="25"/>
      <c r="B8" s="11"/>
      <c r="C8" s="82" t="s">
        <v>270</v>
      </c>
      <c r="D8" s="29">
        <v>100</v>
      </c>
      <c r="E8" s="29">
        <v>100</v>
      </c>
      <c r="F8" s="29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f>SUM(D8:O8)</f>
        <v>1200</v>
      </c>
    </row>
    <row r="9" spans="1:17" ht="20.100000000000001" customHeight="1" x14ac:dyDescent="0.2">
      <c r="A9" s="25"/>
      <c r="B9" s="11"/>
      <c r="C9" s="82" t="s">
        <v>271</v>
      </c>
      <c r="D9" s="29">
        <v>300</v>
      </c>
      <c r="E9" s="29">
        <v>300</v>
      </c>
      <c r="F9" s="29">
        <v>300</v>
      </c>
      <c r="G9" s="30">
        <v>300</v>
      </c>
      <c r="H9" s="30">
        <v>300</v>
      </c>
      <c r="I9" s="30">
        <v>300</v>
      </c>
      <c r="J9" s="30">
        <v>300</v>
      </c>
      <c r="K9" s="30">
        <v>300</v>
      </c>
      <c r="L9" s="30">
        <v>300</v>
      </c>
      <c r="M9" s="30">
        <v>300</v>
      </c>
      <c r="N9" s="30">
        <v>300</v>
      </c>
      <c r="O9" s="30">
        <v>300</v>
      </c>
      <c r="P9" s="30">
        <f>SUM(D9:O9)</f>
        <v>3600</v>
      </c>
    </row>
    <row r="10" spans="1:17" ht="20.100000000000001" customHeight="1" x14ac:dyDescent="0.2">
      <c r="A10" s="13"/>
      <c r="C10" s="83" t="s">
        <v>263</v>
      </c>
      <c r="D10" s="31">
        <v>2500</v>
      </c>
      <c r="E10" s="31">
        <v>2500</v>
      </c>
      <c r="F10" s="31">
        <v>2500</v>
      </c>
      <c r="G10" s="32">
        <v>2500</v>
      </c>
      <c r="H10" s="32">
        <v>2500</v>
      </c>
      <c r="I10" s="32">
        <v>2500</v>
      </c>
      <c r="J10" s="32">
        <v>2500</v>
      </c>
      <c r="K10" s="32">
        <v>2500</v>
      </c>
      <c r="L10" s="32">
        <v>2500</v>
      </c>
      <c r="M10" s="32">
        <v>2500</v>
      </c>
      <c r="N10" s="32">
        <v>2500</v>
      </c>
      <c r="O10" s="32">
        <v>2500</v>
      </c>
      <c r="P10" s="30">
        <f>SUM(D10:O10)</f>
        <v>30000</v>
      </c>
    </row>
    <row r="11" spans="1:17" ht="20.100000000000001" customHeight="1" x14ac:dyDescent="0.2">
      <c r="A11" s="13"/>
      <c r="C11" s="83" t="s">
        <v>182</v>
      </c>
      <c r="D11" s="31">
        <v>208</v>
      </c>
      <c r="E11" s="31">
        <v>208</v>
      </c>
      <c r="F11" s="31">
        <v>208</v>
      </c>
      <c r="G11" s="32">
        <v>208</v>
      </c>
      <c r="H11" s="32">
        <v>208</v>
      </c>
      <c r="I11" s="32">
        <v>208</v>
      </c>
      <c r="J11" s="32">
        <v>208</v>
      </c>
      <c r="K11" s="32">
        <v>208</v>
      </c>
      <c r="L11" s="32">
        <v>208</v>
      </c>
      <c r="M11" s="32">
        <v>208</v>
      </c>
      <c r="N11" s="32">
        <v>208</v>
      </c>
      <c r="O11" s="32">
        <v>208</v>
      </c>
      <c r="P11" s="30">
        <f t="shared" ref="P11:P18" si="0">SUM(D11:O11)</f>
        <v>2496</v>
      </c>
    </row>
    <row r="12" spans="1:17" ht="20.100000000000001" customHeight="1" x14ac:dyDescent="0.2">
      <c r="A12" s="13"/>
      <c r="C12" s="83" t="s">
        <v>181</v>
      </c>
      <c r="D12" s="31">
        <v>0</v>
      </c>
      <c r="E12" s="31">
        <v>0</v>
      </c>
      <c r="F12" s="31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0">
        <f t="shared" si="0"/>
        <v>0</v>
      </c>
    </row>
    <row r="13" spans="1:17" ht="20.100000000000001" customHeight="1" x14ac:dyDescent="0.2">
      <c r="A13" s="13"/>
      <c r="C13" s="83" t="s">
        <v>180</v>
      </c>
      <c r="D13" s="31">
        <v>1800</v>
      </c>
      <c r="E13" s="31">
        <v>1800</v>
      </c>
      <c r="F13" s="31">
        <v>1800</v>
      </c>
      <c r="G13" s="32">
        <v>1800</v>
      </c>
      <c r="H13" s="32">
        <v>1800</v>
      </c>
      <c r="I13" s="32">
        <v>1800</v>
      </c>
      <c r="J13" s="32">
        <v>1800</v>
      </c>
      <c r="K13" s="32">
        <v>1800</v>
      </c>
      <c r="L13" s="32">
        <v>1800</v>
      </c>
      <c r="M13" s="32">
        <v>1800</v>
      </c>
      <c r="N13" s="32">
        <v>1800</v>
      </c>
      <c r="O13" s="32">
        <v>1800</v>
      </c>
      <c r="P13" s="30">
        <f t="shared" si="0"/>
        <v>21600</v>
      </c>
    </row>
    <row r="14" spans="1:17" ht="20.100000000000001" customHeight="1" x14ac:dyDescent="0.2">
      <c r="A14" s="13"/>
      <c r="C14" s="84" t="s">
        <v>179</v>
      </c>
      <c r="D14" s="31">
        <v>31666</v>
      </c>
      <c r="E14" s="31">
        <v>31666</v>
      </c>
      <c r="F14" s="31">
        <v>31666</v>
      </c>
      <c r="G14" s="32">
        <v>31666</v>
      </c>
      <c r="H14" s="32">
        <v>31666</v>
      </c>
      <c r="I14" s="32">
        <v>31666</v>
      </c>
      <c r="J14" s="32">
        <v>31666</v>
      </c>
      <c r="K14" s="32">
        <v>31666</v>
      </c>
      <c r="L14" s="32">
        <v>31666</v>
      </c>
      <c r="M14" s="32">
        <v>31666</v>
      </c>
      <c r="N14" s="32">
        <v>31666</v>
      </c>
      <c r="O14" s="32">
        <v>31666</v>
      </c>
      <c r="P14" s="30">
        <v>397756</v>
      </c>
    </row>
    <row r="15" spans="1:17" ht="20.100000000000001" customHeight="1" x14ac:dyDescent="0.2">
      <c r="A15" s="13"/>
      <c r="C15" s="83" t="s">
        <v>178</v>
      </c>
      <c r="D15" s="31">
        <v>23333</v>
      </c>
      <c r="E15" s="31">
        <v>23333</v>
      </c>
      <c r="F15" s="31">
        <v>23333</v>
      </c>
      <c r="G15" s="32">
        <v>23333</v>
      </c>
      <c r="H15" s="32">
        <v>23333</v>
      </c>
      <c r="I15" s="32">
        <v>23333</v>
      </c>
      <c r="J15" s="32">
        <v>23333</v>
      </c>
      <c r="K15" s="32">
        <v>23333</v>
      </c>
      <c r="L15" s="32">
        <v>23333</v>
      </c>
      <c r="M15" s="32">
        <v>23333</v>
      </c>
      <c r="N15" s="32">
        <v>23333</v>
      </c>
      <c r="O15" s="32">
        <v>23333</v>
      </c>
      <c r="P15" s="30">
        <f t="shared" si="0"/>
        <v>279996</v>
      </c>
    </row>
    <row r="16" spans="1:17" ht="20.100000000000001" customHeight="1" x14ac:dyDescent="0.2">
      <c r="A16" s="13"/>
      <c r="C16" s="83" t="s">
        <v>177</v>
      </c>
      <c r="D16" s="31">
        <v>200</v>
      </c>
      <c r="E16" s="31">
        <v>200</v>
      </c>
      <c r="F16" s="31">
        <v>200</v>
      </c>
      <c r="G16" s="32">
        <v>200</v>
      </c>
      <c r="H16" s="32"/>
      <c r="I16" s="32"/>
      <c r="J16" s="32"/>
      <c r="K16" s="32"/>
      <c r="L16" s="32"/>
      <c r="M16" s="28"/>
      <c r="N16" s="28">
        <v>200</v>
      </c>
      <c r="O16" s="28">
        <v>200</v>
      </c>
      <c r="P16" s="30">
        <f t="shared" si="0"/>
        <v>1200</v>
      </c>
    </row>
    <row r="17" spans="1:16" ht="20.100000000000001" customHeight="1" x14ac:dyDescent="0.2">
      <c r="A17" s="13"/>
      <c r="C17" s="83" t="s">
        <v>176</v>
      </c>
      <c r="D17" s="31">
        <v>0</v>
      </c>
      <c r="E17" s="31">
        <v>0</v>
      </c>
      <c r="F17" s="31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28">
        <v>0</v>
      </c>
      <c r="N17" s="28">
        <v>0</v>
      </c>
      <c r="O17" s="28">
        <v>0</v>
      </c>
      <c r="P17" s="30">
        <v>41597</v>
      </c>
    </row>
    <row r="18" spans="1:16" ht="20.100000000000001" customHeight="1" x14ac:dyDescent="0.2">
      <c r="A18" s="14"/>
      <c r="B18" s="15"/>
      <c r="C18" s="85" t="s">
        <v>262</v>
      </c>
      <c r="D18" s="31"/>
      <c r="E18" s="31"/>
      <c r="F18" s="31"/>
      <c r="G18" s="32"/>
      <c r="H18" s="32"/>
      <c r="I18" s="32"/>
      <c r="J18" s="32"/>
      <c r="K18" s="32">
        <v>1400</v>
      </c>
      <c r="L18" s="32">
        <v>1400</v>
      </c>
      <c r="M18" s="28">
        <v>1400</v>
      </c>
      <c r="N18" s="28"/>
      <c r="O18" s="28"/>
      <c r="P18" s="30">
        <f t="shared" si="0"/>
        <v>4200</v>
      </c>
    </row>
    <row r="19" spans="1:16" ht="20.100000000000001" customHeight="1" x14ac:dyDescent="0.2">
      <c r="B19" s="9"/>
      <c r="C19" s="85" t="s">
        <v>267</v>
      </c>
      <c r="D19" s="31">
        <v>500</v>
      </c>
      <c r="E19" s="31">
        <v>500</v>
      </c>
      <c r="F19" s="31">
        <v>500</v>
      </c>
      <c r="G19" s="31">
        <v>500</v>
      </c>
      <c r="H19" s="31">
        <v>500</v>
      </c>
      <c r="I19" s="31">
        <v>500</v>
      </c>
      <c r="J19" s="32">
        <v>1400</v>
      </c>
      <c r="K19" s="32">
        <v>1400</v>
      </c>
      <c r="L19" s="32">
        <v>1400</v>
      </c>
      <c r="M19" s="28">
        <v>1400</v>
      </c>
      <c r="N19" s="28">
        <v>1400</v>
      </c>
      <c r="O19" s="28">
        <v>1400</v>
      </c>
      <c r="P19" s="30">
        <f>SUM(D19:O19)</f>
        <v>11400</v>
      </c>
    </row>
    <row r="20" spans="1:16" ht="20.100000000000001" customHeight="1" x14ac:dyDescent="0.2">
      <c r="B20" s="9"/>
      <c r="C20" s="42" t="s">
        <v>204</v>
      </c>
      <c r="D20" s="32"/>
      <c r="E20" s="32"/>
      <c r="F20" s="32">
        <v>3000</v>
      </c>
      <c r="G20" s="32"/>
      <c r="H20" s="32"/>
      <c r="I20" s="32"/>
      <c r="J20" s="32"/>
      <c r="K20" s="32"/>
      <c r="L20" s="32"/>
      <c r="M20" s="28"/>
      <c r="N20" s="28"/>
      <c r="O20" s="28"/>
      <c r="P20" s="30">
        <f t="shared" ref="P20:P30" si="1">SUM(D20:O20)</f>
        <v>3000</v>
      </c>
    </row>
    <row r="21" spans="1:16" ht="20.100000000000001" customHeight="1" x14ac:dyDescent="0.2">
      <c r="B21" s="9"/>
      <c r="C21" s="42" t="s">
        <v>215</v>
      </c>
      <c r="D21" s="32"/>
      <c r="E21" s="32"/>
      <c r="F21" s="32"/>
      <c r="G21" s="32"/>
      <c r="H21" s="32"/>
      <c r="I21" s="32">
        <v>3000</v>
      </c>
      <c r="J21" s="32"/>
      <c r="K21" s="32"/>
      <c r="L21" s="32"/>
      <c r="M21" s="28"/>
      <c r="N21" s="28"/>
      <c r="O21" s="28"/>
      <c r="P21" s="30">
        <f t="shared" si="1"/>
        <v>3000</v>
      </c>
    </row>
    <row r="22" spans="1:16" ht="20.100000000000001" customHeight="1" x14ac:dyDescent="0.2">
      <c r="B22" s="9"/>
      <c r="C22" s="42" t="s">
        <v>205</v>
      </c>
      <c r="D22" s="32"/>
      <c r="E22" s="32"/>
      <c r="F22" s="32"/>
      <c r="G22" s="32"/>
      <c r="H22" s="32"/>
      <c r="I22" s="32"/>
      <c r="J22" s="32">
        <v>2000</v>
      </c>
      <c r="K22" s="32"/>
      <c r="L22" s="32"/>
      <c r="M22" s="28"/>
      <c r="N22" s="28"/>
      <c r="O22" s="28"/>
      <c r="P22" s="30">
        <f t="shared" si="1"/>
        <v>2000</v>
      </c>
    </row>
    <row r="23" spans="1:16" ht="20.100000000000001" customHeight="1" x14ac:dyDescent="0.2">
      <c r="B23" s="9"/>
      <c r="C23" s="42" t="s">
        <v>272</v>
      </c>
      <c r="D23" s="32"/>
      <c r="E23" s="32"/>
      <c r="F23" s="32"/>
      <c r="G23" s="32"/>
      <c r="H23" s="32"/>
      <c r="I23" s="32"/>
      <c r="J23" s="32"/>
      <c r="K23" s="32">
        <v>4000</v>
      </c>
      <c r="L23" s="32"/>
      <c r="M23" s="28"/>
      <c r="N23" s="28"/>
      <c r="O23" s="28"/>
      <c r="P23" s="30">
        <f t="shared" si="1"/>
        <v>4000</v>
      </c>
    </row>
    <row r="24" spans="1:16" ht="20.100000000000001" customHeight="1" x14ac:dyDescent="0.25">
      <c r="B24" s="9"/>
      <c r="C24" s="42" t="s">
        <v>260</v>
      </c>
      <c r="D24" s="32"/>
      <c r="E24" s="32"/>
      <c r="F24" s="35"/>
      <c r="G24" s="32"/>
      <c r="H24" s="32"/>
      <c r="I24" s="32"/>
      <c r="J24" s="32"/>
      <c r="K24" s="32">
        <v>3000</v>
      </c>
      <c r="L24" s="32"/>
      <c r="M24" s="28"/>
      <c r="N24" s="28"/>
      <c r="O24" s="28"/>
      <c r="P24" s="30">
        <f t="shared" si="1"/>
        <v>3000</v>
      </c>
    </row>
    <row r="25" spans="1:16" ht="20.100000000000001" customHeight="1" x14ac:dyDescent="0.2">
      <c r="B25" s="9"/>
      <c r="C25" s="42" t="s">
        <v>216</v>
      </c>
      <c r="D25" s="32"/>
      <c r="E25" s="32"/>
      <c r="F25" s="32"/>
      <c r="G25" s="32"/>
      <c r="H25" s="32"/>
      <c r="I25" s="32"/>
      <c r="J25" s="32"/>
      <c r="K25" s="32"/>
      <c r="L25" s="32"/>
      <c r="M25" s="28">
        <v>3000</v>
      </c>
      <c r="N25" s="28"/>
      <c r="O25" s="28"/>
      <c r="P25" s="30">
        <f t="shared" si="1"/>
        <v>3000</v>
      </c>
    </row>
    <row r="26" spans="1:16" ht="20.100000000000001" customHeight="1" x14ac:dyDescent="0.2">
      <c r="B26" s="9"/>
      <c r="C26" s="42" t="s">
        <v>207</v>
      </c>
      <c r="D26" s="32"/>
      <c r="E26" s="32"/>
      <c r="F26" s="32"/>
      <c r="G26" s="32"/>
      <c r="H26" s="32"/>
      <c r="I26" s="32"/>
      <c r="J26" s="32"/>
      <c r="K26" s="32"/>
      <c r="L26" s="32"/>
      <c r="M26" s="28"/>
      <c r="N26" s="28">
        <v>1000</v>
      </c>
      <c r="O26" s="28"/>
      <c r="P26" s="30">
        <f t="shared" si="1"/>
        <v>1000</v>
      </c>
    </row>
    <row r="27" spans="1:16" ht="20.100000000000001" customHeight="1" x14ac:dyDescent="0.2">
      <c r="B27" s="9"/>
      <c r="C27" s="42" t="s">
        <v>208</v>
      </c>
      <c r="D27" s="32"/>
      <c r="E27" s="32"/>
      <c r="F27" s="32"/>
      <c r="G27" s="32"/>
      <c r="H27" s="32"/>
      <c r="I27" s="32"/>
      <c r="J27" s="32"/>
      <c r="K27" s="32"/>
      <c r="L27" s="32"/>
      <c r="M27" s="28"/>
      <c r="N27" s="28"/>
      <c r="O27" s="28">
        <v>1000</v>
      </c>
      <c r="P27" s="30">
        <f t="shared" si="1"/>
        <v>1000</v>
      </c>
    </row>
    <row r="28" spans="1:16" ht="20.100000000000001" customHeight="1" x14ac:dyDescent="0.2">
      <c r="B28" s="9"/>
      <c r="C28" s="42" t="s">
        <v>209</v>
      </c>
      <c r="D28" s="32">
        <v>3000</v>
      </c>
      <c r="E28" s="32"/>
      <c r="F28" s="32"/>
      <c r="G28" s="32"/>
      <c r="H28" s="32"/>
      <c r="I28" s="32"/>
      <c r="J28" s="32"/>
      <c r="K28" s="32"/>
      <c r="L28" s="32"/>
      <c r="M28" s="28"/>
      <c r="N28" s="28"/>
      <c r="O28" s="28"/>
      <c r="P28" s="30">
        <f t="shared" si="1"/>
        <v>3000</v>
      </c>
    </row>
    <row r="29" spans="1:16" ht="20.100000000000001" customHeight="1" x14ac:dyDescent="0.2">
      <c r="B29" s="9"/>
      <c r="C29" s="42" t="s">
        <v>217</v>
      </c>
      <c r="D29" s="32"/>
      <c r="E29" s="32"/>
      <c r="F29" s="32">
        <v>3000</v>
      </c>
      <c r="G29" s="32"/>
      <c r="H29" s="32"/>
      <c r="I29" s="32"/>
      <c r="J29" s="32"/>
      <c r="K29" s="32"/>
      <c r="L29" s="32"/>
      <c r="M29" s="28"/>
      <c r="N29" s="28"/>
      <c r="O29" s="28"/>
      <c r="P29" s="30">
        <f t="shared" si="1"/>
        <v>3000</v>
      </c>
    </row>
    <row r="30" spans="1:16" ht="20.100000000000001" customHeight="1" x14ac:dyDescent="0.2">
      <c r="B30" s="9"/>
      <c r="C30" s="27" t="s">
        <v>238</v>
      </c>
      <c r="D30" s="32"/>
      <c r="E30" s="32">
        <v>2000</v>
      </c>
      <c r="F30" s="32"/>
      <c r="G30" s="32"/>
      <c r="H30" s="32"/>
      <c r="I30" s="32"/>
      <c r="J30" s="32"/>
      <c r="K30" s="32"/>
      <c r="L30" s="32"/>
      <c r="M30" s="28"/>
      <c r="N30" s="28"/>
      <c r="O30" s="28"/>
      <c r="P30" s="30">
        <f t="shared" si="1"/>
        <v>2000</v>
      </c>
    </row>
    <row r="31" spans="1:16" ht="20.100000000000001" customHeight="1" x14ac:dyDescent="0.2">
      <c r="B31" s="9"/>
      <c r="C31" s="27" t="s">
        <v>282</v>
      </c>
      <c r="D31" s="32"/>
      <c r="E31" s="32"/>
      <c r="F31" s="32"/>
      <c r="G31" s="32">
        <v>25000</v>
      </c>
      <c r="H31" s="32"/>
      <c r="I31" s="32"/>
      <c r="J31" s="32"/>
      <c r="K31" s="32"/>
      <c r="L31" s="32"/>
      <c r="M31" s="32"/>
      <c r="N31" s="32"/>
      <c r="O31" s="32"/>
      <c r="P31" s="30">
        <v>25000</v>
      </c>
    </row>
    <row r="32" spans="1:16" ht="20.100000000000001" customHeight="1" x14ac:dyDescent="0.25">
      <c r="A32" s="6"/>
      <c r="B32" s="97" t="s">
        <v>175</v>
      </c>
      <c r="C32" s="98"/>
      <c r="D32" s="99">
        <f>SUM(D7:D31)</f>
        <v>65607</v>
      </c>
      <c r="E32" s="99">
        <f t="shared" ref="E32:O32" si="2">SUM(E7:E31)</f>
        <v>64607</v>
      </c>
      <c r="F32" s="99">
        <f t="shared" si="2"/>
        <v>68607</v>
      </c>
      <c r="G32" s="99">
        <f t="shared" si="2"/>
        <v>87607</v>
      </c>
      <c r="H32" s="99">
        <f t="shared" si="2"/>
        <v>62407</v>
      </c>
      <c r="I32" s="99">
        <f t="shared" si="2"/>
        <v>65407</v>
      </c>
      <c r="J32" s="99">
        <f t="shared" si="2"/>
        <v>65307</v>
      </c>
      <c r="K32" s="99">
        <f t="shared" si="2"/>
        <v>71707</v>
      </c>
      <c r="L32" s="99">
        <f t="shared" si="2"/>
        <v>64707</v>
      </c>
      <c r="M32" s="99">
        <f t="shared" si="2"/>
        <v>67707</v>
      </c>
      <c r="N32" s="99">
        <f t="shared" si="2"/>
        <v>64507</v>
      </c>
      <c r="O32" s="99">
        <f t="shared" si="2"/>
        <v>64507</v>
      </c>
      <c r="P32" s="102">
        <f>SUM(P7:P31)</f>
        <v>872045</v>
      </c>
    </row>
    <row r="33" spans="1:16" ht="15.75" x14ac:dyDescent="0.25">
      <c r="B33" s="10"/>
      <c r="C33" s="1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</row>
    <row r="34" spans="1:16" x14ac:dyDescent="0.2">
      <c r="B34" s="9"/>
      <c r="C34" s="1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</row>
    <row r="35" spans="1:16" x14ac:dyDescent="0.2">
      <c r="C35" s="1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1:16" ht="20.25" x14ac:dyDescent="0.3">
      <c r="A36" s="91" t="s">
        <v>5</v>
      </c>
      <c r="B36" s="92"/>
      <c r="C36" s="4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x14ac:dyDescent="0.2">
      <c r="B37" s="9"/>
      <c r="C37" s="1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1:16" ht="20.100000000000001" customHeight="1" x14ac:dyDescent="0.3">
      <c r="B38" s="55" t="s">
        <v>174</v>
      </c>
      <c r="C38" s="46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 ht="20.100000000000001" customHeight="1" x14ac:dyDescent="0.2">
      <c r="B39" s="56"/>
      <c r="C39" s="33" t="s">
        <v>214</v>
      </c>
      <c r="D39" s="32">
        <v>0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>
        <f>SUM(D39:O39)</f>
        <v>0</v>
      </c>
    </row>
    <row r="40" spans="1:16" ht="20.100000000000001" customHeight="1" x14ac:dyDescent="0.2">
      <c r="B40" s="56"/>
      <c r="C40" s="33" t="s">
        <v>214</v>
      </c>
      <c r="D40" s="32">
        <v>0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1:16" ht="20.100000000000001" customHeight="1" x14ac:dyDescent="0.2">
      <c r="B41" s="56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 ht="20.100000000000001" customHeight="1" x14ac:dyDescent="0.3">
      <c r="B42" s="57" t="s">
        <v>173</v>
      </c>
      <c r="C42" s="45"/>
      <c r="D42" s="48">
        <f>SUM(D39:D41)</f>
        <v>0</v>
      </c>
      <c r="E42" s="48">
        <f t="shared" ref="E42:O42" si="3">SUM(E39:E41)</f>
        <v>0</v>
      </c>
      <c r="F42" s="48">
        <f t="shared" si="3"/>
        <v>0</v>
      </c>
      <c r="G42" s="48">
        <f t="shared" si="3"/>
        <v>0</v>
      </c>
      <c r="H42" s="48">
        <f t="shared" si="3"/>
        <v>0</v>
      </c>
      <c r="I42" s="48">
        <f t="shared" si="3"/>
        <v>0</v>
      </c>
      <c r="J42" s="48">
        <f t="shared" si="3"/>
        <v>0</v>
      </c>
      <c r="K42" s="48">
        <f t="shared" si="3"/>
        <v>0</v>
      </c>
      <c r="L42" s="48">
        <f t="shared" si="3"/>
        <v>0</v>
      </c>
      <c r="M42" s="48">
        <f t="shared" si="3"/>
        <v>0</v>
      </c>
      <c r="N42" s="48">
        <f t="shared" si="3"/>
        <v>0</v>
      </c>
      <c r="O42" s="48">
        <f t="shared" si="3"/>
        <v>0</v>
      </c>
      <c r="P42" s="100">
        <f>SUM(D42:O42)</f>
        <v>0</v>
      </c>
    </row>
    <row r="43" spans="1:16" ht="20.100000000000001" customHeight="1" x14ac:dyDescent="0.25">
      <c r="B43" s="58"/>
      <c r="C43" s="16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2"/>
    </row>
    <row r="44" spans="1:16" ht="20.100000000000001" customHeight="1" x14ac:dyDescent="0.3">
      <c r="B44" s="59" t="s">
        <v>213</v>
      </c>
      <c r="C44" s="18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2"/>
    </row>
    <row r="45" spans="1:16" ht="20.100000000000001" customHeight="1" x14ac:dyDescent="0.25">
      <c r="B45" s="58"/>
      <c r="C45" s="33" t="s">
        <v>214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1:16" ht="20.100000000000001" customHeight="1" x14ac:dyDescent="0.25">
      <c r="B46" s="58"/>
      <c r="C46" s="33" t="s">
        <v>214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</row>
    <row r="47" spans="1:16" ht="20.100000000000001" customHeight="1" x14ac:dyDescent="0.25">
      <c r="B47" s="58"/>
      <c r="C47" s="27" t="s">
        <v>204</v>
      </c>
      <c r="D47" s="32"/>
      <c r="E47" s="32"/>
      <c r="F47" s="32"/>
      <c r="G47" s="32">
        <v>1500</v>
      </c>
      <c r="H47" s="32"/>
      <c r="I47" s="32"/>
      <c r="J47" s="32"/>
      <c r="K47" s="32"/>
      <c r="L47" s="32"/>
      <c r="M47" s="32"/>
      <c r="N47" s="32"/>
      <c r="O47" s="32"/>
      <c r="P47" s="32">
        <f t="shared" ref="P47:P59" si="4">SUM(D47:O47)</f>
        <v>1500</v>
      </c>
    </row>
    <row r="48" spans="1:16" ht="20.100000000000001" customHeight="1" x14ac:dyDescent="0.25">
      <c r="B48" s="58"/>
      <c r="C48" s="27" t="s">
        <v>215</v>
      </c>
      <c r="D48" s="32"/>
      <c r="E48" s="32"/>
      <c r="F48" s="32"/>
      <c r="G48" s="32"/>
      <c r="H48" s="32"/>
      <c r="I48" s="32">
        <v>2000</v>
      </c>
      <c r="J48" s="32"/>
      <c r="K48" s="32"/>
      <c r="L48" s="32"/>
      <c r="M48" s="32"/>
      <c r="N48" s="32"/>
      <c r="O48" s="32"/>
      <c r="P48" s="32">
        <f t="shared" si="4"/>
        <v>2000</v>
      </c>
    </row>
    <row r="49" spans="1:16" ht="20.100000000000001" customHeight="1" x14ac:dyDescent="0.25">
      <c r="B49" s="58"/>
      <c r="C49" s="27" t="s">
        <v>205</v>
      </c>
      <c r="D49" s="32"/>
      <c r="E49" s="32"/>
      <c r="F49" s="32"/>
      <c r="G49" s="32"/>
      <c r="H49" s="32"/>
      <c r="I49" s="32"/>
      <c r="J49" s="32">
        <v>1000</v>
      </c>
      <c r="K49" s="32"/>
      <c r="L49" s="32"/>
      <c r="M49" s="32"/>
      <c r="N49" s="32"/>
      <c r="O49" s="32"/>
      <c r="P49" s="32">
        <f t="shared" si="4"/>
        <v>1000</v>
      </c>
    </row>
    <row r="50" spans="1:16" ht="20.100000000000001" customHeight="1" x14ac:dyDescent="0.25">
      <c r="B50" s="58"/>
      <c r="C50" s="27" t="s">
        <v>206</v>
      </c>
      <c r="D50" s="32"/>
      <c r="E50" s="32"/>
      <c r="F50" s="32"/>
      <c r="G50" s="32"/>
      <c r="H50" s="32"/>
      <c r="I50" s="32"/>
      <c r="J50" s="32"/>
      <c r="K50" s="32">
        <v>2000</v>
      </c>
      <c r="L50" s="32"/>
      <c r="M50" s="32"/>
      <c r="N50" s="32"/>
      <c r="O50" s="32"/>
      <c r="P50" s="32">
        <f t="shared" si="4"/>
        <v>2000</v>
      </c>
    </row>
    <row r="51" spans="1:16" ht="20.100000000000001" customHeight="1" x14ac:dyDescent="0.25">
      <c r="B51" s="58"/>
      <c r="C51" s="27" t="s">
        <v>261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>
        <f t="shared" si="4"/>
        <v>0</v>
      </c>
    </row>
    <row r="52" spans="1:16" ht="20.100000000000001" customHeight="1" x14ac:dyDescent="0.25">
      <c r="B52" s="58"/>
      <c r="C52" s="27" t="s">
        <v>216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7000</v>
      </c>
      <c r="N52" s="32"/>
      <c r="O52" s="32"/>
      <c r="P52" s="32">
        <f t="shared" si="4"/>
        <v>7000</v>
      </c>
    </row>
    <row r="53" spans="1:16" ht="20.100000000000001" customHeight="1" x14ac:dyDescent="0.25">
      <c r="B53" s="58"/>
      <c r="C53" s="27" t="s">
        <v>207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>
        <v>5000</v>
      </c>
      <c r="O53" s="32"/>
      <c r="P53" s="32">
        <f t="shared" si="4"/>
        <v>5000</v>
      </c>
    </row>
    <row r="54" spans="1:16" ht="20.100000000000001" customHeight="1" x14ac:dyDescent="0.25">
      <c r="B54" s="58"/>
      <c r="C54" s="27" t="s">
        <v>266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>
        <v>2000</v>
      </c>
      <c r="P54" s="32">
        <f t="shared" si="4"/>
        <v>2000</v>
      </c>
    </row>
    <row r="55" spans="1:16" ht="20.100000000000001" customHeight="1" x14ac:dyDescent="0.25">
      <c r="B55" s="58"/>
      <c r="C55" s="27" t="s">
        <v>209</v>
      </c>
      <c r="D55" s="32">
        <v>2000</v>
      </c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>
        <f t="shared" si="4"/>
        <v>2000</v>
      </c>
    </row>
    <row r="56" spans="1:16" ht="20.100000000000001" customHeight="1" x14ac:dyDescent="0.25">
      <c r="B56" s="58"/>
      <c r="C56" s="27" t="s">
        <v>210</v>
      </c>
      <c r="D56" s="32"/>
      <c r="E56" s="32">
        <v>1500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>
        <f t="shared" si="4"/>
        <v>1500</v>
      </c>
    </row>
    <row r="57" spans="1:16" ht="20.100000000000001" customHeight="1" x14ac:dyDescent="0.25">
      <c r="B57" s="58"/>
      <c r="C57" s="27" t="s">
        <v>217</v>
      </c>
      <c r="D57" s="32"/>
      <c r="E57" s="32"/>
      <c r="F57" s="32">
        <v>1500</v>
      </c>
      <c r="G57" s="32"/>
      <c r="H57" s="32"/>
      <c r="I57" s="32"/>
      <c r="J57" s="32"/>
      <c r="K57" s="32"/>
      <c r="L57" s="32"/>
      <c r="M57" s="32"/>
      <c r="N57" s="32"/>
      <c r="O57" s="32"/>
      <c r="P57" s="32">
        <f t="shared" si="4"/>
        <v>1500</v>
      </c>
    </row>
    <row r="58" spans="1:16" ht="20.100000000000001" customHeight="1" x14ac:dyDescent="0.25">
      <c r="B58" s="58"/>
      <c r="C58" s="27" t="s">
        <v>264</v>
      </c>
      <c r="D58" s="32">
        <v>100</v>
      </c>
      <c r="E58" s="32">
        <v>100</v>
      </c>
      <c r="F58" s="32">
        <v>100</v>
      </c>
      <c r="G58" s="32">
        <v>100</v>
      </c>
      <c r="H58" s="32">
        <v>100</v>
      </c>
      <c r="I58" s="32">
        <v>100</v>
      </c>
      <c r="J58" s="32">
        <v>100</v>
      </c>
      <c r="K58" s="32">
        <v>100</v>
      </c>
      <c r="L58" s="32">
        <v>100</v>
      </c>
      <c r="M58" s="32">
        <v>100</v>
      </c>
      <c r="N58" s="32">
        <v>100</v>
      </c>
      <c r="O58" s="32">
        <v>100</v>
      </c>
      <c r="P58" s="32">
        <f t="shared" si="4"/>
        <v>1200</v>
      </c>
    </row>
    <row r="59" spans="1:16" ht="20.100000000000001" customHeight="1" x14ac:dyDescent="0.25">
      <c r="B59" s="58"/>
      <c r="C59" s="27" t="s">
        <v>200</v>
      </c>
      <c r="D59" s="32">
        <v>50</v>
      </c>
      <c r="E59" s="32">
        <v>50</v>
      </c>
      <c r="F59" s="32">
        <v>50</v>
      </c>
      <c r="G59" s="32">
        <v>50</v>
      </c>
      <c r="H59" s="32">
        <v>50</v>
      </c>
      <c r="I59" s="32">
        <v>50</v>
      </c>
      <c r="J59" s="32">
        <v>50</v>
      </c>
      <c r="K59" s="32">
        <v>50</v>
      </c>
      <c r="L59" s="32">
        <v>50</v>
      </c>
      <c r="M59" s="32">
        <v>50</v>
      </c>
      <c r="N59" s="32">
        <v>50</v>
      </c>
      <c r="O59" s="32">
        <v>50</v>
      </c>
      <c r="P59" s="32">
        <f t="shared" si="4"/>
        <v>600</v>
      </c>
    </row>
    <row r="60" spans="1:16" ht="20.100000000000001" customHeight="1" x14ac:dyDescent="0.25">
      <c r="B60" s="58"/>
      <c r="C60" s="27" t="s">
        <v>265</v>
      </c>
      <c r="D60" s="32">
        <v>25</v>
      </c>
      <c r="E60" s="32">
        <v>25</v>
      </c>
      <c r="F60" s="32">
        <v>25</v>
      </c>
      <c r="G60" s="32">
        <v>25</v>
      </c>
      <c r="H60" s="32">
        <v>25</v>
      </c>
      <c r="I60" s="32">
        <v>25</v>
      </c>
      <c r="J60" s="32">
        <v>25</v>
      </c>
      <c r="K60" s="32">
        <v>25</v>
      </c>
      <c r="L60" s="32">
        <v>25</v>
      </c>
      <c r="M60" s="32">
        <v>25</v>
      </c>
      <c r="N60" s="32">
        <v>25</v>
      </c>
      <c r="O60" s="32">
        <v>25</v>
      </c>
      <c r="P60" s="32">
        <f>SUM(D60:O60)</f>
        <v>300</v>
      </c>
    </row>
    <row r="61" spans="1:16" ht="20.100000000000001" customHeight="1" x14ac:dyDescent="0.25">
      <c r="B61" s="58"/>
      <c r="C61" s="33" t="s">
        <v>214</v>
      </c>
      <c r="D61" s="32"/>
      <c r="E61" s="32"/>
      <c r="F61" s="32"/>
      <c r="G61" s="32"/>
      <c r="H61" s="32"/>
      <c r="I61" s="32"/>
      <c r="J61" s="32"/>
      <c r="K61" s="32">
        <v>1500</v>
      </c>
      <c r="L61" s="32"/>
      <c r="M61" s="32"/>
      <c r="N61" s="32"/>
      <c r="O61" s="32"/>
      <c r="P61" s="32">
        <v>1500</v>
      </c>
    </row>
    <row r="62" spans="1:16" ht="20.100000000000001" customHeight="1" x14ac:dyDescent="0.3">
      <c r="B62" s="57" t="s">
        <v>184</v>
      </c>
      <c r="C62" s="45"/>
      <c r="D62" s="87">
        <f t="shared" ref="D62:O62" si="5">SUM(D45:D61)</f>
        <v>2175</v>
      </c>
      <c r="E62" s="87">
        <f t="shared" si="5"/>
        <v>1675</v>
      </c>
      <c r="F62" s="87">
        <f t="shared" si="5"/>
        <v>1675</v>
      </c>
      <c r="G62" s="87">
        <f t="shared" si="5"/>
        <v>1675</v>
      </c>
      <c r="H62" s="87">
        <f t="shared" si="5"/>
        <v>175</v>
      </c>
      <c r="I62" s="87">
        <f t="shared" si="5"/>
        <v>2175</v>
      </c>
      <c r="J62" s="87">
        <f t="shared" si="5"/>
        <v>1175</v>
      </c>
      <c r="K62" s="87">
        <f t="shared" si="5"/>
        <v>3675</v>
      </c>
      <c r="L62" s="87">
        <f t="shared" si="5"/>
        <v>175</v>
      </c>
      <c r="M62" s="87">
        <f t="shared" si="5"/>
        <v>7175</v>
      </c>
      <c r="N62" s="87">
        <f t="shared" si="5"/>
        <v>5175</v>
      </c>
      <c r="O62" s="87">
        <f t="shared" si="5"/>
        <v>2175</v>
      </c>
      <c r="P62" s="100">
        <f>SUM(P47:P61)</f>
        <v>29100</v>
      </c>
    </row>
    <row r="63" spans="1:16" ht="20.100000000000001" customHeight="1" x14ac:dyDescent="0.25">
      <c r="B63" s="60"/>
      <c r="C63" s="16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2"/>
    </row>
    <row r="64" spans="1:16" ht="20.100000000000001" customHeight="1" x14ac:dyDescent="0.3">
      <c r="A64" s="3" t="s">
        <v>69</v>
      </c>
      <c r="B64" s="55" t="s">
        <v>172</v>
      </c>
      <c r="C64" s="51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2:19" ht="20.100000000000001" customHeight="1" x14ac:dyDescent="0.2">
      <c r="B65" s="56"/>
      <c r="C65" s="34" t="s">
        <v>171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f t="shared" ref="P65:P71" si="6">SUM(D65:O65)</f>
        <v>0</v>
      </c>
      <c r="S65" s="3">
        <v>5000</v>
      </c>
    </row>
    <row r="66" spans="2:19" ht="20.100000000000001" customHeight="1" x14ac:dyDescent="0.2">
      <c r="B66" s="56"/>
      <c r="C66" s="34" t="s">
        <v>170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f t="shared" si="6"/>
        <v>0</v>
      </c>
      <c r="S66" s="3">
        <v>2250</v>
      </c>
    </row>
    <row r="67" spans="2:19" ht="20.100000000000001" customHeight="1" x14ac:dyDescent="0.2">
      <c r="B67" s="56"/>
      <c r="C67" s="34" t="s">
        <v>169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f t="shared" si="6"/>
        <v>0</v>
      </c>
    </row>
    <row r="68" spans="2:19" ht="20.100000000000001" customHeight="1" x14ac:dyDescent="0.2">
      <c r="B68" s="56"/>
      <c r="C68" s="34" t="s">
        <v>108</v>
      </c>
      <c r="D68" s="32">
        <v>0</v>
      </c>
      <c r="E68" s="172"/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f t="shared" si="6"/>
        <v>0</v>
      </c>
    </row>
    <row r="69" spans="2:19" ht="20.100000000000001" customHeight="1" x14ac:dyDescent="0.2">
      <c r="B69" s="56"/>
      <c r="C69" s="34" t="s">
        <v>90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f t="shared" si="6"/>
        <v>0</v>
      </c>
    </row>
    <row r="70" spans="2:19" ht="20.100000000000001" customHeight="1" x14ac:dyDescent="0.2">
      <c r="B70" s="56"/>
      <c r="C70" s="36" t="s">
        <v>168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f t="shared" si="6"/>
        <v>0</v>
      </c>
    </row>
    <row r="71" spans="2:19" ht="20.100000000000001" customHeight="1" x14ac:dyDescent="0.2">
      <c r="B71" s="56"/>
      <c r="C71" s="34" t="s">
        <v>96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f t="shared" si="6"/>
        <v>0</v>
      </c>
    </row>
    <row r="72" spans="2:19" ht="20.100000000000001" customHeight="1" x14ac:dyDescent="0.2">
      <c r="B72" s="56"/>
      <c r="C72" s="33" t="s">
        <v>214</v>
      </c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  <row r="73" spans="2:19" ht="20.100000000000001" customHeight="1" x14ac:dyDescent="0.2">
      <c r="B73" s="56"/>
      <c r="C73" s="33" t="s">
        <v>214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2:19" ht="20.100000000000001" customHeight="1" thickBot="1" x14ac:dyDescent="0.35">
      <c r="B74" s="61" t="s">
        <v>12</v>
      </c>
      <c r="C74" s="45"/>
      <c r="D74" s="48">
        <f>SUM(D65:D73)</f>
        <v>0</v>
      </c>
      <c r="E74" s="48">
        <f t="shared" ref="E74:O74" si="7">SUM(E65:E73)</f>
        <v>0</v>
      </c>
      <c r="F74" s="48">
        <f t="shared" si="7"/>
        <v>0</v>
      </c>
      <c r="G74" s="48">
        <f t="shared" si="7"/>
        <v>0</v>
      </c>
      <c r="H74" s="48">
        <f t="shared" si="7"/>
        <v>0</v>
      </c>
      <c r="I74" s="48">
        <f t="shared" si="7"/>
        <v>0</v>
      </c>
      <c r="J74" s="48">
        <f t="shared" si="7"/>
        <v>0</v>
      </c>
      <c r="K74" s="48">
        <f t="shared" si="7"/>
        <v>0</v>
      </c>
      <c r="L74" s="48">
        <f t="shared" si="7"/>
        <v>0</v>
      </c>
      <c r="M74" s="48">
        <f t="shared" si="7"/>
        <v>0</v>
      </c>
      <c r="N74" s="48">
        <f t="shared" si="7"/>
        <v>0</v>
      </c>
      <c r="O74" s="48">
        <f t="shared" si="7"/>
        <v>0</v>
      </c>
      <c r="P74" s="101">
        <f>SUM(D74:O74)</f>
        <v>0</v>
      </c>
    </row>
    <row r="75" spans="2:19" ht="20.100000000000001" customHeight="1" x14ac:dyDescent="0.25">
      <c r="B75" s="60"/>
      <c r="C75" s="16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</row>
    <row r="76" spans="2:19" ht="20.100000000000001" customHeight="1" x14ac:dyDescent="0.25">
      <c r="B76" s="62" t="s">
        <v>167</v>
      </c>
      <c r="C76" s="53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</row>
    <row r="77" spans="2:19" ht="20.100000000000001" customHeight="1" x14ac:dyDescent="0.2">
      <c r="B77" s="56"/>
      <c r="C77" s="34" t="s">
        <v>166</v>
      </c>
      <c r="D77" s="32">
        <v>100</v>
      </c>
      <c r="E77" s="32">
        <v>100</v>
      </c>
      <c r="F77" s="32">
        <v>100</v>
      </c>
      <c r="G77" s="32">
        <v>100</v>
      </c>
      <c r="H77" s="32">
        <v>100</v>
      </c>
      <c r="I77" s="32">
        <v>250</v>
      </c>
      <c r="J77" s="32">
        <v>300</v>
      </c>
      <c r="K77" s="32">
        <v>300</v>
      </c>
      <c r="L77" s="32">
        <v>300</v>
      </c>
      <c r="M77" s="32">
        <v>300</v>
      </c>
      <c r="N77" s="32">
        <v>300</v>
      </c>
      <c r="O77" s="32" t="s">
        <v>69</v>
      </c>
      <c r="P77" s="32">
        <f>SUM(D77:O77)</f>
        <v>2250</v>
      </c>
    </row>
    <row r="78" spans="2:19" ht="20.100000000000001" customHeight="1" x14ac:dyDescent="0.2">
      <c r="B78" s="56"/>
      <c r="C78" s="34" t="s">
        <v>219</v>
      </c>
      <c r="D78" s="32"/>
      <c r="E78" s="32"/>
      <c r="F78" s="32"/>
      <c r="G78" s="32"/>
      <c r="H78" s="32"/>
      <c r="I78" s="32"/>
      <c r="J78" s="32"/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f>SUM(D78:O78)</f>
        <v>0</v>
      </c>
    </row>
    <row r="79" spans="2:19" ht="20.100000000000001" customHeight="1" x14ac:dyDescent="0.2">
      <c r="B79" s="56"/>
      <c r="C79" s="33" t="s">
        <v>214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</row>
    <row r="80" spans="2:19" ht="20.100000000000001" customHeight="1" x14ac:dyDescent="0.2">
      <c r="B80" s="56"/>
      <c r="C80" s="33" t="s">
        <v>214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</row>
    <row r="81" spans="2:17" ht="20.100000000000001" customHeight="1" thickBot="1" x14ac:dyDescent="0.35">
      <c r="B81" s="63" t="s">
        <v>14</v>
      </c>
      <c r="C81" s="45"/>
      <c r="D81" s="87">
        <f>SUM(D77:D80)</f>
        <v>100</v>
      </c>
      <c r="E81" s="87">
        <f t="shared" ref="E81:O81" si="8">SUM(E77:E80)</f>
        <v>100</v>
      </c>
      <c r="F81" s="87">
        <f t="shared" si="8"/>
        <v>100</v>
      </c>
      <c r="G81" s="87">
        <f t="shared" si="8"/>
        <v>100</v>
      </c>
      <c r="H81" s="87">
        <f t="shared" si="8"/>
        <v>100</v>
      </c>
      <c r="I81" s="87">
        <f t="shared" si="8"/>
        <v>250</v>
      </c>
      <c r="J81" s="87">
        <f t="shared" si="8"/>
        <v>300</v>
      </c>
      <c r="K81" s="87">
        <f t="shared" si="8"/>
        <v>300</v>
      </c>
      <c r="L81" s="87">
        <f t="shared" si="8"/>
        <v>300</v>
      </c>
      <c r="M81" s="87">
        <f t="shared" si="8"/>
        <v>300</v>
      </c>
      <c r="N81" s="87">
        <f t="shared" si="8"/>
        <v>300</v>
      </c>
      <c r="O81" s="87">
        <f t="shared" si="8"/>
        <v>0</v>
      </c>
      <c r="P81" s="174">
        <f>SUM(D81:O81)</f>
        <v>2250</v>
      </c>
    </row>
    <row r="82" spans="2:17" ht="20.100000000000001" customHeight="1" x14ac:dyDescent="0.25">
      <c r="B82" s="60"/>
      <c r="C82" s="16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</row>
    <row r="83" spans="2:17" ht="20.100000000000001" customHeight="1" x14ac:dyDescent="0.25">
      <c r="B83" s="62" t="s">
        <v>165</v>
      </c>
      <c r="C83" s="46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</row>
    <row r="84" spans="2:17" ht="20.100000000000001" customHeight="1" x14ac:dyDescent="0.2">
      <c r="B84" s="56"/>
      <c r="C84" s="34" t="s">
        <v>164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f>SUM(D84:O84)</f>
        <v>0</v>
      </c>
    </row>
    <row r="85" spans="2:17" ht="20.100000000000001" customHeight="1" x14ac:dyDescent="0.2">
      <c r="B85" s="56"/>
      <c r="C85" s="34" t="s">
        <v>211</v>
      </c>
      <c r="D85" s="32">
        <v>2820</v>
      </c>
      <c r="E85" s="32">
        <v>2820</v>
      </c>
      <c r="F85" s="32">
        <v>2840</v>
      </c>
      <c r="G85" s="32">
        <v>2840</v>
      </c>
      <c r="H85" s="32">
        <v>2840</v>
      </c>
      <c r="I85" s="32">
        <v>2840</v>
      </c>
      <c r="J85" s="32">
        <v>2840</v>
      </c>
      <c r="K85" s="32">
        <v>2840</v>
      </c>
      <c r="L85" s="32">
        <v>2840</v>
      </c>
      <c r="M85" s="32">
        <v>2840</v>
      </c>
      <c r="N85" s="32">
        <v>2820</v>
      </c>
      <c r="O85" s="32">
        <v>2820</v>
      </c>
      <c r="P85" s="32">
        <f>SUM(D85:O85)</f>
        <v>34000</v>
      </c>
    </row>
    <row r="86" spans="2:17" ht="20.100000000000001" customHeight="1" x14ac:dyDescent="0.2">
      <c r="B86" s="56"/>
      <c r="C86" s="34" t="s">
        <v>212</v>
      </c>
      <c r="D86" s="32">
        <v>5600</v>
      </c>
      <c r="E86" s="32">
        <v>5600</v>
      </c>
      <c r="F86" s="32">
        <v>5800</v>
      </c>
      <c r="G86" s="32">
        <v>5800</v>
      </c>
      <c r="H86" s="32">
        <v>5600</v>
      </c>
      <c r="I86" s="32">
        <v>5600</v>
      </c>
      <c r="J86" s="32">
        <v>5600</v>
      </c>
      <c r="K86" s="32">
        <v>5600</v>
      </c>
      <c r="L86" s="32">
        <v>5600</v>
      </c>
      <c r="M86" s="32">
        <v>5600</v>
      </c>
      <c r="N86" s="32">
        <v>5600</v>
      </c>
      <c r="O86" s="32">
        <v>5600</v>
      </c>
      <c r="P86" s="32">
        <f>SUM(D86:O86)</f>
        <v>67600</v>
      </c>
    </row>
    <row r="87" spans="2:17" ht="20.100000000000001" customHeight="1" x14ac:dyDescent="0.2">
      <c r="B87" s="56"/>
      <c r="C87" s="34" t="s">
        <v>164</v>
      </c>
      <c r="D87" s="28">
        <v>2820</v>
      </c>
      <c r="E87" s="28">
        <v>2820</v>
      </c>
      <c r="F87" s="28">
        <v>2840</v>
      </c>
      <c r="G87" s="28">
        <v>2840</v>
      </c>
      <c r="H87" s="28">
        <v>2840</v>
      </c>
      <c r="I87" s="28">
        <v>2840</v>
      </c>
      <c r="J87" s="28">
        <v>2840</v>
      </c>
      <c r="K87" s="28">
        <v>2840</v>
      </c>
      <c r="L87" s="28">
        <v>2840</v>
      </c>
      <c r="M87" s="28">
        <v>2840</v>
      </c>
      <c r="N87" s="28">
        <v>2820</v>
      </c>
      <c r="O87" s="28">
        <v>2820</v>
      </c>
      <c r="P87" s="28">
        <f>SUM(D87:O87)</f>
        <v>34000</v>
      </c>
    </row>
    <row r="88" spans="2:17" ht="20.100000000000001" customHeight="1" x14ac:dyDescent="0.2">
      <c r="B88" s="56"/>
      <c r="C88" s="34" t="s">
        <v>273</v>
      </c>
      <c r="D88" s="28" t="s">
        <v>69</v>
      </c>
      <c r="E88" s="28" t="s">
        <v>69</v>
      </c>
      <c r="F88" s="28">
        <v>1700</v>
      </c>
      <c r="G88" s="28" t="s">
        <v>69</v>
      </c>
      <c r="H88" s="28" t="s">
        <v>69</v>
      </c>
      <c r="I88" s="28">
        <v>1700</v>
      </c>
      <c r="J88" s="28" t="s">
        <v>69</v>
      </c>
      <c r="K88" s="28" t="s">
        <v>69</v>
      </c>
      <c r="L88" s="28">
        <v>1700</v>
      </c>
      <c r="M88" s="28" t="s">
        <v>69</v>
      </c>
      <c r="N88" s="28" t="s">
        <v>69</v>
      </c>
      <c r="O88" s="28">
        <v>1700</v>
      </c>
      <c r="P88" s="28">
        <f>SUM(E88:O88)</f>
        <v>6800</v>
      </c>
    </row>
    <row r="89" spans="2:17" ht="20.100000000000001" customHeight="1" x14ac:dyDescent="0.2">
      <c r="B89" s="56"/>
      <c r="C89" s="33" t="s">
        <v>214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</row>
    <row r="90" spans="2:17" ht="20.100000000000001" customHeight="1" x14ac:dyDescent="0.2">
      <c r="B90" s="56"/>
      <c r="C90" s="33" t="s">
        <v>214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</row>
    <row r="91" spans="2:17" ht="20.100000000000001" customHeight="1" thickBot="1" x14ac:dyDescent="0.35">
      <c r="B91" s="64" t="s">
        <v>163</v>
      </c>
      <c r="C91" s="45"/>
      <c r="D91" s="48">
        <f>SUM(D84:D90)</f>
        <v>11240</v>
      </c>
      <c r="E91" s="48">
        <f t="shared" ref="E91:O91" si="9">SUM(E84:E90)</f>
        <v>11240</v>
      </c>
      <c r="F91" s="48">
        <f t="shared" si="9"/>
        <v>13180</v>
      </c>
      <c r="G91" s="48">
        <f t="shared" si="9"/>
        <v>11480</v>
      </c>
      <c r="H91" s="48">
        <f t="shared" si="9"/>
        <v>11280</v>
      </c>
      <c r="I91" s="48">
        <f t="shared" si="9"/>
        <v>12980</v>
      </c>
      <c r="J91" s="48">
        <f t="shared" si="9"/>
        <v>11280</v>
      </c>
      <c r="K91" s="48">
        <f t="shared" si="9"/>
        <v>11280</v>
      </c>
      <c r="L91" s="48">
        <f t="shared" si="9"/>
        <v>12980</v>
      </c>
      <c r="M91" s="48">
        <f t="shared" si="9"/>
        <v>11280</v>
      </c>
      <c r="N91" s="48">
        <f t="shared" si="9"/>
        <v>11240</v>
      </c>
      <c r="O91" s="48">
        <f t="shared" si="9"/>
        <v>12940</v>
      </c>
      <c r="P91" s="101">
        <f>SUM(D91:O91)</f>
        <v>142400</v>
      </c>
    </row>
    <row r="92" spans="2:17" ht="20.100000000000001" customHeight="1" x14ac:dyDescent="0.25">
      <c r="B92" s="60"/>
      <c r="C92" s="16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</row>
    <row r="93" spans="2:17" ht="20.100000000000001" customHeight="1" x14ac:dyDescent="0.25">
      <c r="B93" s="62" t="s">
        <v>162</v>
      </c>
      <c r="C93" s="4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2" t="s">
        <v>69</v>
      </c>
    </row>
    <row r="94" spans="2:17" ht="20.100000000000001" customHeight="1" x14ac:dyDescent="0.25">
      <c r="B94" s="65"/>
      <c r="C94" s="16"/>
      <c r="D94" s="28">
        <v>50</v>
      </c>
      <c r="E94" s="28">
        <v>50</v>
      </c>
      <c r="F94" s="28">
        <v>50</v>
      </c>
      <c r="G94" s="28">
        <v>50</v>
      </c>
      <c r="H94" s="28">
        <v>50</v>
      </c>
      <c r="I94" s="28">
        <v>50</v>
      </c>
      <c r="J94" s="28">
        <v>50</v>
      </c>
      <c r="K94" s="28">
        <v>50</v>
      </c>
      <c r="L94" s="28">
        <v>50</v>
      </c>
      <c r="M94" s="28">
        <v>50</v>
      </c>
      <c r="N94" s="28">
        <v>50</v>
      </c>
      <c r="O94" s="28">
        <v>50</v>
      </c>
      <c r="P94" s="28">
        <f>SUM(D94:O94)</f>
        <v>600</v>
      </c>
      <c r="Q94" s="3" t="s">
        <v>274</v>
      </c>
    </row>
    <row r="95" spans="2:17" ht="20.100000000000001" customHeight="1" x14ac:dyDescent="0.25">
      <c r="B95" s="65"/>
      <c r="C95" s="33" t="s">
        <v>214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2"/>
    </row>
    <row r="96" spans="2:17" ht="20.100000000000001" customHeight="1" x14ac:dyDescent="0.25">
      <c r="B96" s="65"/>
      <c r="C96" s="33" t="s">
        <v>214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2"/>
    </row>
    <row r="97" spans="2:18" ht="20.100000000000001" customHeight="1" x14ac:dyDescent="0.25">
      <c r="B97" s="65"/>
      <c r="C97" s="33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2"/>
    </row>
    <row r="98" spans="2:18" ht="20.100000000000001" customHeight="1" x14ac:dyDescent="0.3">
      <c r="B98" s="66" t="s">
        <v>218</v>
      </c>
      <c r="C98" s="47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01">
        <f>SUM(D98:O98)</f>
        <v>0</v>
      </c>
      <c r="R98" s="3" t="s">
        <v>290</v>
      </c>
    </row>
    <row r="99" spans="2:18" ht="20.100000000000001" customHeight="1" x14ac:dyDescent="0.25">
      <c r="B99" s="65"/>
      <c r="C99" s="16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</row>
    <row r="100" spans="2:18" ht="20.100000000000001" customHeight="1" x14ac:dyDescent="0.25">
      <c r="B100" s="62" t="s">
        <v>15</v>
      </c>
      <c r="C100" s="46"/>
      <c r="D100" s="35" t="s">
        <v>69</v>
      </c>
      <c r="E100" s="35" t="s">
        <v>69</v>
      </c>
      <c r="F100" s="35" t="s">
        <v>69</v>
      </c>
      <c r="G100" s="35" t="s">
        <v>69</v>
      </c>
      <c r="H100" s="35" t="s">
        <v>69</v>
      </c>
      <c r="I100" s="35" t="s">
        <v>69</v>
      </c>
      <c r="J100" s="35" t="s">
        <v>69</v>
      </c>
      <c r="K100" s="35" t="s">
        <v>69</v>
      </c>
      <c r="L100" s="35"/>
      <c r="M100" s="35"/>
      <c r="N100" s="35"/>
      <c r="O100" s="35"/>
      <c r="P100" s="35"/>
    </row>
    <row r="101" spans="2:18" ht="20.100000000000001" customHeight="1" x14ac:dyDescent="0.25">
      <c r="B101" s="65"/>
      <c r="C101" s="16" t="s">
        <v>91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f>SUM(D101:O101)</f>
        <v>0</v>
      </c>
    </row>
    <row r="102" spans="2:18" ht="20.100000000000001" customHeight="1" x14ac:dyDescent="0.25">
      <c r="B102" s="65"/>
      <c r="C102" s="16" t="s">
        <v>161</v>
      </c>
      <c r="D102" s="32"/>
      <c r="E102" s="32"/>
      <c r="F102" s="32"/>
      <c r="G102" s="32"/>
      <c r="H102" s="32"/>
      <c r="I102" s="32">
        <v>1500</v>
      </c>
      <c r="J102" s="32"/>
      <c r="K102" s="32"/>
      <c r="L102" s="32"/>
      <c r="M102" s="32"/>
      <c r="N102" s="32"/>
      <c r="O102" s="32"/>
      <c r="P102" s="32">
        <f>SUM(D102:O102)</f>
        <v>1500</v>
      </c>
    </row>
    <row r="103" spans="2:18" ht="20.100000000000001" customHeight="1" x14ac:dyDescent="0.25">
      <c r="B103" s="65"/>
      <c r="C103" s="16" t="s">
        <v>149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f>SUM(D103:O103)</f>
        <v>0</v>
      </c>
      <c r="R103" s="3">
        <v>1500</v>
      </c>
    </row>
    <row r="104" spans="2:18" ht="20.100000000000001" customHeight="1" x14ac:dyDescent="0.25">
      <c r="B104" s="65"/>
      <c r="C104" s="33" t="s">
        <v>214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>
        <f>SUM(D104:O104)</f>
        <v>0</v>
      </c>
    </row>
    <row r="105" spans="2:18" ht="20.100000000000001" customHeight="1" x14ac:dyDescent="0.25">
      <c r="B105" s="65"/>
      <c r="C105" s="33" t="s">
        <v>214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5"/>
    </row>
    <row r="106" spans="2:18" ht="20.100000000000001" customHeight="1" thickBot="1" x14ac:dyDescent="0.35">
      <c r="B106" s="61" t="s">
        <v>17</v>
      </c>
      <c r="C106" s="45"/>
      <c r="D106" s="48">
        <f t="shared" ref="D106:O106" si="10">SUM(D101:D103)</f>
        <v>0</v>
      </c>
      <c r="E106" s="48">
        <f t="shared" si="10"/>
        <v>0</v>
      </c>
      <c r="F106" s="48">
        <f t="shared" si="10"/>
        <v>0</v>
      </c>
      <c r="G106" s="48">
        <f t="shared" si="10"/>
        <v>0</v>
      </c>
      <c r="H106" s="48">
        <f t="shared" si="10"/>
        <v>0</v>
      </c>
      <c r="I106" s="48">
        <f t="shared" si="10"/>
        <v>1500</v>
      </c>
      <c r="J106" s="48">
        <f t="shared" si="10"/>
        <v>0</v>
      </c>
      <c r="K106" s="48">
        <f t="shared" si="10"/>
        <v>0</v>
      </c>
      <c r="L106" s="48">
        <f t="shared" si="10"/>
        <v>0</v>
      </c>
      <c r="M106" s="48">
        <f t="shared" si="10"/>
        <v>0</v>
      </c>
      <c r="N106" s="48">
        <f t="shared" si="10"/>
        <v>0</v>
      </c>
      <c r="O106" s="48">
        <f t="shared" si="10"/>
        <v>0</v>
      </c>
      <c r="P106" s="101">
        <f>SUM(P101:P105)</f>
        <v>1500</v>
      </c>
    </row>
    <row r="107" spans="2:18" ht="20.100000000000001" customHeight="1" x14ac:dyDescent="0.25">
      <c r="B107" s="60"/>
      <c r="C107" s="5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</row>
    <row r="108" spans="2:18" ht="20.100000000000001" customHeight="1" x14ac:dyDescent="0.25">
      <c r="B108" s="67" t="s">
        <v>159</v>
      </c>
      <c r="C108" s="18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</row>
    <row r="109" spans="2:18" ht="20.100000000000001" customHeight="1" x14ac:dyDescent="0.2">
      <c r="B109" s="56"/>
      <c r="C109" s="34" t="s">
        <v>149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>
        <f>SUM(D109:O109)</f>
        <v>0</v>
      </c>
    </row>
    <row r="110" spans="2:18" ht="20.100000000000001" customHeight="1" x14ac:dyDescent="0.2">
      <c r="B110" s="56"/>
      <c r="C110" s="37" t="s">
        <v>160</v>
      </c>
      <c r="D110" s="28">
        <v>175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32">
        <f>SUM(D110:O110)</f>
        <v>175</v>
      </c>
    </row>
    <row r="111" spans="2:18" ht="20.100000000000001" customHeight="1" x14ac:dyDescent="0.2">
      <c r="B111" s="56"/>
      <c r="C111" s="34" t="s">
        <v>185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32">
        <f t="shared" ref="P111:P117" si="11">SUM(D111:O111)</f>
        <v>0</v>
      </c>
    </row>
    <row r="112" spans="2:18" ht="20.100000000000001" customHeight="1" x14ac:dyDescent="0.2">
      <c r="B112" s="56"/>
      <c r="C112" s="171" t="s">
        <v>108</v>
      </c>
      <c r="D112" s="172">
        <v>290</v>
      </c>
      <c r="E112" s="172">
        <v>290</v>
      </c>
      <c r="F112" s="172">
        <v>290</v>
      </c>
      <c r="G112" s="172">
        <v>290</v>
      </c>
      <c r="H112" s="172">
        <v>290</v>
      </c>
      <c r="I112" s="172">
        <v>290</v>
      </c>
      <c r="J112" s="172">
        <v>290</v>
      </c>
      <c r="K112" s="172">
        <v>290</v>
      </c>
      <c r="L112" s="172">
        <v>290</v>
      </c>
      <c r="M112" s="172">
        <v>290</v>
      </c>
      <c r="N112" s="172">
        <v>290</v>
      </c>
      <c r="O112" s="172">
        <v>290</v>
      </c>
      <c r="P112" s="172">
        <f t="shared" si="11"/>
        <v>3480</v>
      </c>
    </row>
    <row r="113" spans="2:16" ht="20.100000000000001" customHeight="1" x14ac:dyDescent="0.2">
      <c r="B113" s="56"/>
      <c r="C113" s="173" t="s">
        <v>297</v>
      </c>
      <c r="D113" s="172">
        <v>2500</v>
      </c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72">
        <v>2500</v>
      </c>
    </row>
    <row r="114" spans="2:16" ht="20.100000000000001" customHeight="1" x14ac:dyDescent="0.2">
      <c r="B114" s="56"/>
      <c r="C114" s="3" t="s">
        <v>203</v>
      </c>
      <c r="D114" s="28">
        <v>75</v>
      </c>
      <c r="E114" s="28">
        <v>75</v>
      </c>
      <c r="F114" s="28">
        <v>75</v>
      </c>
      <c r="G114" s="28">
        <v>75</v>
      </c>
      <c r="H114" s="28">
        <v>75</v>
      </c>
      <c r="I114" s="28">
        <v>75</v>
      </c>
      <c r="J114" s="28">
        <v>75</v>
      </c>
      <c r="K114" s="28">
        <v>75</v>
      </c>
      <c r="L114" s="28">
        <v>75</v>
      </c>
      <c r="M114" s="28">
        <v>75</v>
      </c>
      <c r="N114" s="28">
        <v>75</v>
      </c>
      <c r="O114" s="28">
        <v>75</v>
      </c>
      <c r="P114" s="32">
        <f t="shared" si="11"/>
        <v>900</v>
      </c>
    </row>
    <row r="115" spans="2:16" ht="20.100000000000001" customHeight="1" x14ac:dyDescent="0.2">
      <c r="B115" s="56"/>
      <c r="C115" s="34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32">
        <f t="shared" si="11"/>
        <v>0</v>
      </c>
    </row>
    <row r="116" spans="2:16" ht="20.100000000000001" customHeight="1" x14ac:dyDescent="0.2">
      <c r="B116" s="56"/>
      <c r="C116" s="33" t="s">
        <v>298</v>
      </c>
      <c r="D116" s="28">
        <v>175</v>
      </c>
      <c r="E116" s="28">
        <v>175</v>
      </c>
      <c r="F116" s="28">
        <v>175</v>
      </c>
      <c r="G116" s="28">
        <v>175</v>
      </c>
      <c r="H116" s="28">
        <v>175</v>
      </c>
      <c r="I116" s="28">
        <v>175</v>
      </c>
      <c r="J116" s="28">
        <v>175</v>
      </c>
      <c r="K116" s="28">
        <v>175</v>
      </c>
      <c r="L116" s="28">
        <v>175</v>
      </c>
      <c r="M116" s="28">
        <v>175</v>
      </c>
      <c r="N116" s="28">
        <v>175</v>
      </c>
      <c r="O116" s="28">
        <v>175</v>
      </c>
      <c r="P116" s="32">
        <f t="shared" si="11"/>
        <v>2100</v>
      </c>
    </row>
    <row r="117" spans="2:16" ht="20.100000000000001" customHeight="1" x14ac:dyDescent="0.2">
      <c r="B117" s="56"/>
      <c r="C117" s="33" t="s">
        <v>214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32">
        <f t="shared" si="11"/>
        <v>0</v>
      </c>
    </row>
    <row r="118" spans="2:16" ht="20.100000000000001" customHeight="1" x14ac:dyDescent="0.3">
      <c r="B118" s="66" t="s">
        <v>158</v>
      </c>
      <c r="C118" s="45"/>
      <c r="D118" s="48">
        <f t="shared" ref="D118:P118" si="12">SUM(D109:D117)</f>
        <v>3215</v>
      </c>
      <c r="E118" s="48">
        <f t="shared" si="12"/>
        <v>540</v>
      </c>
      <c r="F118" s="48">
        <f t="shared" si="12"/>
        <v>540</v>
      </c>
      <c r="G118" s="48">
        <f t="shared" si="12"/>
        <v>540</v>
      </c>
      <c r="H118" s="48">
        <f t="shared" si="12"/>
        <v>540</v>
      </c>
      <c r="I118" s="48">
        <f t="shared" si="12"/>
        <v>540</v>
      </c>
      <c r="J118" s="48">
        <f t="shared" si="12"/>
        <v>540</v>
      </c>
      <c r="K118" s="48">
        <f t="shared" si="12"/>
        <v>540</v>
      </c>
      <c r="L118" s="48">
        <f t="shared" si="12"/>
        <v>540</v>
      </c>
      <c r="M118" s="48">
        <f t="shared" si="12"/>
        <v>540</v>
      </c>
      <c r="N118" s="48">
        <f t="shared" si="12"/>
        <v>540</v>
      </c>
      <c r="O118" s="48">
        <f t="shared" si="12"/>
        <v>540</v>
      </c>
      <c r="P118" s="101">
        <f t="shared" si="12"/>
        <v>9155</v>
      </c>
    </row>
    <row r="119" spans="2:16" ht="20.100000000000001" customHeight="1" x14ac:dyDescent="0.25">
      <c r="B119" s="58"/>
      <c r="C119" s="16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</row>
    <row r="120" spans="2:16" ht="20.100000000000001" customHeight="1" x14ac:dyDescent="0.25">
      <c r="B120" s="62" t="s">
        <v>157</v>
      </c>
      <c r="C120" s="46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5"/>
    </row>
    <row r="121" spans="2:16" ht="20.100000000000001" customHeight="1" x14ac:dyDescent="0.25">
      <c r="B121" s="65"/>
      <c r="C121" s="16"/>
      <c r="D121" s="32">
        <v>125</v>
      </c>
      <c r="E121" s="32">
        <v>125</v>
      </c>
      <c r="F121" s="32">
        <v>125</v>
      </c>
      <c r="G121" s="32">
        <v>125</v>
      </c>
      <c r="H121" s="32">
        <v>125</v>
      </c>
      <c r="I121" s="32">
        <v>125</v>
      </c>
      <c r="J121" s="32">
        <v>125</v>
      </c>
      <c r="K121" s="32">
        <v>125</v>
      </c>
      <c r="L121" s="32">
        <v>125</v>
      </c>
      <c r="M121" s="32">
        <v>125</v>
      </c>
      <c r="N121" s="32">
        <v>125</v>
      </c>
      <c r="O121" s="32">
        <v>125</v>
      </c>
      <c r="P121" s="32">
        <f>SUM(D121:O121)</f>
        <v>1500</v>
      </c>
    </row>
    <row r="122" spans="2:16" ht="20.100000000000001" customHeight="1" x14ac:dyDescent="0.25">
      <c r="B122" s="65"/>
      <c r="C122" s="33" t="s">
        <v>214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</row>
    <row r="123" spans="2:16" ht="20.100000000000001" customHeight="1" x14ac:dyDescent="0.2">
      <c r="B123" s="68"/>
      <c r="C123" s="33" t="s">
        <v>214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</row>
    <row r="124" spans="2:16" ht="20.100000000000001" customHeight="1" thickBot="1" x14ac:dyDescent="0.35">
      <c r="B124" s="69" t="s">
        <v>221</v>
      </c>
      <c r="C124" s="88"/>
      <c r="D124" s="87">
        <f>SUM(D121:D123)</f>
        <v>125</v>
      </c>
      <c r="E124" s="87">
        <f t="shared" ref="E124:O124" si="13">SUM(E121:E123)</f>
        <v>125</v>
      </c>
      <c r="F124" s="87">
        <f t="shared" si="13"/>
        <v>125</v>
      </c>
      <c r="G124" s="87">
        <f t="shared" si="13"/>
        <v>125</v>
      </c>
      <c r="H124" s="87">
        <f t="shared" si="13"/>
        <v>125</v>
      </c>
      <c r="I124" s="87">
        <f t="shared" si="13"/>
        <v>125</v>
      </c>
      <c r="J124" s="87">
        <f t="shared" si="13"/>
        <v>125</v>
      </c>
      <c r="K124" s="87">
        <f t="shared" si="13"/>
        <v>125</v>
      </c>
      <c r="L124" s="87">
        <f t="shared" si="13"/>
        <v>125</v>
      </c>
      <c r="M124" s="87">
        <f t="shared" si="13"/>
        <v>125</v>
      </c>
      <c r="N124" s="87">
        <f t="shared" si="13"/>
        <v>125</v>
      </c>
      <c r="O124" s="87">
        <f t="shared" si="13"/>
        <v>125</v>
      </c>
      <c r="P124" s="101">
        <f>SUM(D124:O124)</f>
        <v>1500</v>
      </c>
    </row>
    <row r="125" spans="2:16" ht="20.100000000000001" customHeight="1" x14ac:dyDescent="0.2">
      <c r="B125" s="70"/>
      <c r="C125" s="33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</row>
    <row r="126" spans="2:16" ht="20.100000000000001" customHeight="1" x14ac:dyDescent="0.25">
      <c r="B126" s="62" t="s">
        <v>156</v>
      </c>
      <c r="C126" s="46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5" t="s">
        <v>69</v>
      </c>
    </row>
    <row r="127" spans="2:16" ht="20.100000000000001" customHeight="1" x14ac:dyDescent="0.25">
      <c r="B127" s="65"/>
      <c r="C127" s="39" t="s">
        <v>69</v>
      </c>
      <c r="D127" s="32">
        <v>0</v>
      </c>
      <c r="E127" s="32"/>
      <c r="F127" s="32"/>
      <c r="G127" s="32"/>
      <c r="H127" s="32"/>
      <c r="I127" s="32"/>
      <c r="J127" s="32"/>
      <c r="K127" s="32"/>
      <c r="L127" s="32">
        <v>0</v>
      </c>
      <c r="M127" s="32">
        <v>0</v>
      </c>
      <c r="N127" s="32">
        <v>0</v>
      </c>
      <c r="O127" s="32">
        <v>0</v>
      </c>
      <c r="P127" s="32">
        <f>SUM(D127:O127)</f>
        <v>0</v>
      </c>
    </row>
    <row r="128" spans="2:16" ht="20.100000000000001" customHeight="1" x14ac:dyDescent="0.25">
      <c r="B128" s="58"/>
      <c r="C128" s="16" t="s">
        <v>268</v>
      </c>
      <c r="D128" s="32">
        <v>214</v>
      </c>
      <c r="E128" s="32">
        <v>214</v>
      </c>
      <c r="F128" s="32">
        <v>214</v>
      </c>
      <c r="G128" s="32"/>
      <c r="H128" s="32"/>
      <c r="I128" s="32"/>
      <c r="J128" s="32"/>
      <c r="K128" s="32"/>
      <c r="L128" s="32"/>
      <c r="M128" s="32"/>
      <c r="N128" s="32"/>
      <c r="O128" s="32"/>
      <c r="P128" s="32">
        <f>SUM(D128:O128)</f>
        <v>642</v>
      </c>
    </row>
    <row r="129" spans="2:16" ht="20.100000000000001" customHeight="1" x14ac:dyDescent="0.25">
      <c r="B129" s="58"/>
      <c r="C129" s="16" t="s">
        <v>194</v>
      </c>
      <c r="D129" s="32">
        <v>0</v>
      </c>
      <c r="E129" s="32">
        <v>285</v>
      </c>
      <c r="F129" s="32">
        <v>285</v>
      </c>
      <c r="G129" s="32">
        <v>280</v>
      </c>
      <c r="H129" s="32">
        <v>285</v>
      </c>
      <c r="I129" s="32">
        <v>285</v>
      </c>
      <c r="J129" s="32">
        <v>285</v>
      </c>
      <c r="K129" s="32">
        <v>285</v>
      </c>
      <c r="L129" s="32">
        <v>285</v>
      </c>
      <c r="M129" s="32">
        <v>285</v>
      </c>
      <c r="N129" s="32">
        <v>285</v>
      </c>
      <c r="O129" s="32">
        <v>285</v>
      </c>
      <c r="P129" s="32">
        <f>SUM(D129:O129)</f>
        <v>3130</v>
      </c>
    </row>
    <row r="130" spans="2:16" ht="20.100000000000001" customHeight="1" thickBot="1" x14ac:dyDescent="0.35">
      <c r="B130" s="71"/>
      <c r="C130" s="45" t="s">
        <v>199</v>
      </c>
      <c r="D130" s="87">
        <f>SUM(D127:D129)</f>
        <v>214</v>
      </c>
      <c r="E130" s="87">
        <f t="shared" ref="E130:O130" si="14">SUM(E127:E129)</f>
        <v>499</v>
      </c>
      <c r="F130" s="87">
        <f t="shared" si="14"/>
        <v>499</v>
      </c>
      <c r="G130" s="87">
        <f t="shared" si="14"/>
        <v>280</v>
      </c>
      <c r="H130" s="87">
        <f t="shared" si="14"/>
        <v>285</v>
      </c>
      <c r="I130" s="87">
        <f t="shared" si="14"/>
        <v>285</v>
      </c>
      <c r="J130" s="87">
        <f t="shared" si="14"/>
        <v>285</v>
      </c>
      <c r="K130" s="87">
        <f t="shared" si="14"/>
        <v>285</v>
      </c>
      <c r="L130" s="87">
        <f t="shared" si="14"/>
        <v>285</v>
      </c>
      <c r="M130" s="87">
        <f t="shared" si="14"/>
        <v>285</v>
      </c>
      <c r="N130" s="87">
        <f t="shared" si="14"/>
        <v>285</v>
      </c>
      <c r="O130" s="87">
        <f t="shared" si="14"/>
        <v>285</v>
      </c>
      <c r="P130" s="101">
        <f>SUM(D130:O130)</f>
        <v>3772</v>
      </c>
    </row>
    <row r="131" spans="2:16" ht="20.100000000000001" customHeight="1" x14ac:dyDescent="0.25">
      <c r="B131" s="60"/>
      <c r="C131" s="33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</row>
    <row r="132" spans="2:16" ht="20.100000000000001" customHeight="1" x14ac:dyDescent="0.25">
      <c r="B132" s="58"/>
      <c r="C132" s="33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</row>
    <row r="133" spans="2:16" ht="20.100000000000001" customHeight="1" x14ac:dyDescent="0.25">
      <c r="B133" s="62" t="s">
        <v>24</v>
      </c>
      <c r="C133" s="46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</row>
    <row r="134" spans="2:16" ht="20.100000000000001" customHeight="1" x14ac:dyDescent="0.2">
      <c r="B134" s="56"/>
      <c r="C134" s="34" t="s">
        <v>155</v>
      </c>
      <c r="D134" s="28">
        <v>110</v>
      </c>
      <c r="E134" s="28">
        <v>110</v>
      </c>
      <c r="F134" s="28">
        <v>110</v>
      </c>
      <c r="G134" s="28">
        <v>110</v>
      </c>
      <c r="H134" s="28">
        <v>110</v>
      </c>
      <c r="I134" s="28">
        <v>110</v>
      </c>
      <c r="J134" s="28">
        <v>110</v>
      </c>
      <c r="K134" s="28">
        <v>110</v>
      </c>
      <c r="L134" s="28">
        <v>110</v>
      </c>
      <c r="M134" s="28">
        <v>110</v>
      </c>
      <c r="N134" s="28">
        <v>110</v>
      </c>
      <c r="O134" s="28">
        <v>110</v>
      </c>
      <c r="P134" s="28">
        <f>SUM(D134:O134)</f>
        <v>1320</v>
      </c>
    </row>
    <row r="135" spans="2:16" ht="20.100000000000001" customHeight="1" x14ac:dyDescent="0.2">
      <c r="B135" s="56"/>
      <c r="C135" s="34" t="s">
        <v>92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f>SUM(D135:O135)</f>
        <v>0</v>
      </c>
    </row>
    <row r="136" spans="2:16" ht="20.100000000000001" customHeight="1" x14ac:dyDescent="0.2">
      <c r="B136" s="56"/>
      <c r="C136" s="34" t="s">
        <v>91</v>
      </c>
      <c r="D136" s="28">
        <v>916</v>
      </c>
      <c r="E136" s="28">
        <v>916</v>
      </c>
      <c r="F136" s="28">
        <v>916</v>
      </c>
      <c r="G136" s="28">
        <v>916</v>
      </c>
      <c r="H136" s="28">
        <v>916</v>
      </c>
      <c r="I136" s="28">
        <v>916</v>
      </c>
      <c r="J136" s="28">
        <v>916</v>
      </c>
      <c r="K136" s="28">
        <v>916</v>
      </c>
      <c r="L136" s="28">
        <v>916</v>
      </c>
      <c r="M136" s="28">
        <v>916</v>
      </c>
      <c r="N136" s="28">
        <v>916</v>
      </c>
      <c r="O136" s="28">
        <v>916</v>
      </c>
      <c r="P136" s="28">
        <f>SUM(D136:O136)</f>
        <v>10992</v>
      </c>
    </row>
    <row r="137" spans="2:16" ht="20.100000000000001" customHeight="1" x14ac:dyDescent="0.2">
      <c r="B137" s="56"/>
      <c r="C137" s="34" t="s">
        <v>90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f>SUM(D137:O137)</f>
        <v>0</v>
      </c>
    </row>
    <row r="138" spans="2:16" ht="20.100000000000001" customHeight="1" x14ac:dyDescent="0.2">
      <c r="B138" s="56"/>
      <c r="C138" s="34" t="s">
        <v>96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f>SUM(D138:O138)</f>
        <v>0</v>
      </c>
    </row>
    <row r="139" spans="2:16" ht="20.100000000000001" customHeight="1" x14ac:dyDescent="0.2">
      <c r="B139" s="56"/>
      <c r="C139" s="33" t="s">
        <v>214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</row>
    <row r="140" spans="2:16" ht="20.100000000000001" customHeight="1" x14ac:dyDescent="0.2">
      <c r="B140" s="56"/>
      <c r="C140" s="33" t="s">
        <v>214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</row>
    <row r="141" spans="2:16" ht="20.100000000000001" customHeight="1" x14ac:dyDescent="0.2">
      <c r="B141" s="56"/>
      <c r="C141" s="34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32"/>
    </row>
    <row r="142" spans="2:16" ht="20.100000000000001" customHeight="1" thickBot="1" x14ac:dyDescent="0.35">
      <c r="B142" s="61" t="s">
        <v>154</v>
      </c>
      <c r="C142" s="45"/>
      <c r="D142" s="48">
        <f t="shared" ref="D142:O142" si="15">SUM(D134:D138)</f>
        <v>1026</v>
      </c>
      <c r="E142" s="48">
        <f t="shared" si="15"/>
        <v>1026</v>
      </c>
      <c r="F142" s="48">
        <f t="shared" si="15"/>
        <v>1026</v>
      </c>
      <c r="G142" s="48">
        <f t="shared" si="15"/>
        <v>1026</v>
      </c>
      <c r="H142" s="48">
        <f t="shared" si="15"/>
        <v>1026</v>
      </c>
      <c r="I142" s="48">
        <f t="shared" si="15"/>
        <v>1026</v>
      </c>
      <c r="J142" s="48">
        <f t="shared" si="15"/>
        <v>1026</v>
      </c>
      <c r="K142" s="48">
        <f t="shared" si="15"/>
        <v>1026</v>
      </c>
      <c r="L142" s="48">
        <f t="shared" si="15"/>
        <v>1026</v>
      </c>
      <c r="M142" s="48">
        <f t="shared" si="15"/>
        <v>1026</v>
      </c>
      <c r="N142" s="48">
        <f t="shared" si="15"/>
        <v>1026</v>
      </c>
      <c r="O142" s="48">
        <f t="shared" si="15"/>
        <v>1026</v>
      </c>
      <c r="P142" s="101">
        <f>SUM(D142:O142)</f>
        <v>12312</v>
      </c>
    </row>
    <row r="143" spans="2:16" ht="20.100000000000001" customHeight="1" x14ac:dyDescent="0.25">
      <c r="B143" s="60"/>
      <c r="C143" s="16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5"/>
    </row>
    <row r="144" spans="2:16" ht="20.100000000000001" customHeight="1" x14ac:dyDescent="0.25">
      <c r="B144" s="62" t="s">
        <v>153</v>
      </c>
      <c r="C144" s="46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</row>
    <row r="145" spans="2:16" ht="20.100000000000001" customHeight="1" x14ac:dyDescent="0.25">
      <c r="B145" s="65"/>
      <c r="C145" s="16" t="s">
        <v>152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f>SUM(D145:O145)</f>
        <v>0</v>
      </c>
    </row>
    <row r="146" spans="2:16" ht="20.100000000000001" customHeight="1" x14ac:dyDescent="0.2">
      <c r="B146" s="72"/>
      <c r="C146" s="16" t="s">
        <v>151</v>
      </c>
      <c r="D146" s="32">
        <v>0</v>
      </c>
      <c r="E146" s="32"/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f>SUM(D146:O146)</f>
        <v>0</v>
      </c>
    </row>
    <row r="147" spans="2:16" ht="20.100000000000001" customHeight="1" x14ac:dyDescent="0.2">
      <c r="B147" s="72"/>
      <c r="C147" s="33" t="s">
        <v>214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</row>
    <row r="148" spans="2:16" ht="20.100000000000001" customHeight="1" x14ac:dyDescent="0.2">
      <c r="B148" s="72"/>
      <c r="C148" s="33" t="s">
        <v>214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</row>
    <row r="149" spans="2:16" ht="20.100000000000001" customHeight="1" thickBot="1" x14ac:dyDescent="0.35">
      <c r="B149" s="73" t="s">
        <v>291</v>
      </c>
      <c r="C149" s="45"/>
      <c r="D149" s="48">
        <f>SUM(E1539)</f>
        <v>0</v>
      </c>
      <c r="E149" s="48">
        <f t="shared" ref="E149:O149" si="16">SUM(E145:E148)</f>
        <v>0</v>
      </c>
      <c r="F149" s="48">
        <f t="shared" si="16"/>
        <v>0</v>
      </c>
      <c r="G149" s="48">
        <f t="shared" si="16"/>
        <v>0</v>
      </c>
      <c r="H149" s="48">
        <f t="shared" si="16"/>
        <v>0</v>
      </c>
      <c r="I149" s="48">
        <f t="shared" si="16"/>
        <v>0</v>
      </c>
      <c r="J149" s="48">
        <f t="shared" si="16"/>
        <v>0</v>
      </c>
      <c r="K149" s="48">
        <f t="shared" si="16"/>
        <v>0</v>
      </c>
      <c r="L149" s="48">
        <f t="shared" si="16"/>
        <v>0</v>
      </c>
      <c r="M149" s="48">
        <f t="shared" si="16"/>
        <v>0</v>
      </c>
      <c r="N149" s="48">
        <f t="shared" si="16"/>
        <v>0</v>
      </c>
      <c r="O149" s="48">
        <f t="shared" si="16"/>
        <v>0</v>
      </c>
      <c r="P149" s="101">
        <f t="shared" ref="P149" si="17">SUM(P145:P146)</f>
        <v>0</v>
      </c>
    </row>
    <row r="150" spans="2:16" ht="20.100000000000001" customHeight="1" x14ac:dyDescent="0.3">
      <c r="B150" s="74"/>
      <c r="C150" s="16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</row>
    <row r="151" spans="2:16" ht="20.100000000000001" customHeight="1" x14ac:dyDescent="0.25">
      <c r="B151" s="62" t="s">
        <v>150</v>
      </c>
      <c r="C151" s="46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</row>
    <row r="152" spans="2:16" ht="20.100000000000001" customHeight="1" x14ac:dyDescent="0.2">
      <c r="B152" s="3"/>
      <c r="C152" s="16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</row>
    <row r="153" spans="2:16" ht="20.100000000000001" customHeight="1" x14ac:dyDescent="0.2">
      <c r="B153" s="72"/>
      <c r="C153" s="16" t="s">
        <v>149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f>SUM(D153:O153)</f>
        <v>0</v>
      </c>
    </row>
    <row r="154" spans="2:16" ht="20.100000000000001" customHeight="1" x14ac:dyDescent="0.25">
      <c r="B154" s="72"/>
      <c r="C154" s="33" t="s">
        <v>214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</row>
    <row r="155" spans="2:16" ht="20.100000000000001" customHeight="1" x14ac:dyDescent="0.25">
      <c r="B155" s="72"/>
      <c r="C155" s="33" t="s">
        <v>214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</row>
    <row r="156" spans="2:16" ht="20.100000000000001" customHeight="1" x14ac:dyDescent="0.25">
      <c r="B156" s="58"/>
      <c r="C156" s="16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5"/>
    </row>
    <row r="157" spans="2:16" ht="20.100000000000001" customHeight="1" thickBot="1" x14ac:dyDescent="0.35">
      <c r="B157" s="73" t="s">
        <v>222</v>
      </c>
      <c r="C157" s="45"/>
      <c r="D157" s="48">
        <f>SUM(D153:D156)</f>
        <v>0</v>
      </c>
      <c r="E157" s="48">
        <f t="shared" ref="E157:O157" si="18">SUM(E153:E156)</f>
        <v>0</v>
      </c>
      <c r="F157" s="48">
        <f t="shared" si="18"/>
        <v>0</v>
      </c>
      <c r="G157" s="48">
        <f t="shared" si="18"/>
        <v>0</v>
      </c>
      <c r="H157" s="48">
        <f t="shared" si="18"/>
        <v>0</v>
      </c>
      <c r="I157" s="48">
        <f t="shared" si="18"/>
        <v>0</v>
      </c>
      <c r="J157" s="48">
        <f t="shared" si="18"/>
        <v>0</v>
      </c>
      <c r="K157" s="48">
        <f t="shared" si="18"/>
        <v>0</v>
      </c>
      <c r="L157" s="48">
        <f t="shared" si="18"/>
        <v>0</v>
      </c>
      <c r="M157" s="48">
        <f t="shared" si="18"/>
        <v>0</v>
      </c>
      <c r="N157" s="48">
        <f t="shared" si="18"/>
        <v>0</v>
      </c>
      <c r="O157" s="48">
        <f t="shared" si="18"/>
        <v>0</v>
      </c>
      <c r="P157" s="101">
        <f>SUM(D157:O157)</f>
        <v>0</v>
      </c>
    </row>
    <row r="158" spans="2:16" ht="20.100000000000001" customHeight="1" x14ac:dyDescent="0.25">
      <c r="B158" s="58"/>
      <c r="C158" s="16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5"/>
    </row>
    <row r="159" spans="2:16" ht="20.100000000000001" customHeight="1" x14ac:dyDescent="0.25">
      <c r="B159" s="62" t="s">
        <v>28</v>
      </c>
      <c r="C159" s="46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</row>
    <row r="160" spans="2:16" ht="20.100000000000001" customHeight="1" x14ac:dyDescent="0.25">
      <c r="B160" s="65"/>
      <c r="C160" s="16" t="s">
        <v>171</v>
      </c>
      <c r="D160" s="28">
        <v>936</v>
      </c>
      <c r="E160" s="28">
        <v>936</v>
      </c>
      <c r="F160" s="28">
        <v>936</v>
      </c>
      <c r="G160" s="28">
        <v>936</v>
      </c>
      <c r="H160" s="28">
        <v>936</v>
      </c>
      <c r="I160" s="28">
        <v>936</v>
      </c>
      <c r="J160" s="28">
        <v>936</v>
      </c>
      <c r="K160" s="28">
        <v>936</v>
      </c>
      <c r="L160" s="28">
        <v>936</v>
      </c>
      <c r="M160" s="28">
        <v>936</v>
      </c>
      <c r="N160" s="28">
        <v>936</v>
      </c>
      <c r="O160" s="28">
        <v>936</v>
      </c>
      <c r="P160" s="28">
        <f t="shared" ref="P160:P165" si="19">SUM(D160:O160)</f>
        <v>11232</v>
      </c>
    </row>
    <row r="161" spans="2:16" ht="20.100000000000001" customHeight="1" x14ac:dyDescent="0.2">
      <c r="B161" s="56"/>
      <c r="C161" s="37" t="s">
        <v>124</v>
      </c>
      <c r="D161" s="28">
        <v>936</v>
      </c>
      <c r="E161" s="28">
        <v>936</v>
      </c>
      <c r="F161" s="28">
        <v>936</v>
      </c>
      <c r="G161" s="28">
        <v>936</v>
      </c>
      <c r="H161" s="28">
        <v>936</v>
      </c>
      <c r="I161" s="28">
        <v>936</v>
      </c>
      <c r="J161" s="28">
        <v>936</v>
      </c>
      <c r="K161" s="28">
        <v>936</v>
      </c>
      <c r="L161" s="28">
        <v>936</v>
      </c>
      <c r="M161" s="28">
        <v>936</v>
      </c>
      <c r="N161" s="28">
        <v>936</v>
      </c>
      <c r="O161" s="28">
        <v>936</v>
      </c>
      <c r="P161" s="28">
        <f t="shared" si="19"/>
        <v>11232</v>
      </c>
    </row>
    <row r="162" spans="2:16" ht="20.100000000000001" customHeight="1" x14ac:dyDescent="0.2">
      <c r="B162" s="56"/>
      <c r="C162" s="37" t="s">
        <v>123</v>
      </c>
      <c r="D162" s="28">
        <v>936</v>
      </c>
      <c r="E162" s="28">
        <v>936</v>
      </c>
      <c r="F162" s="28">
        <v>936</v>
      </c>
      <c r="G162" s="28">
        <v>936</v>
      </c>
      <c r="H162" s="28">
        <v>936</v>
      </c>
      <c r="I162" s="28">
        <v>936</v>
      </c>
      <c r="J162" s="28">
        <v>936</v>
      </c>
      <c r="K162" s="28">
        <v>936</v>
      </c>
      <c r="L162" s="28">
        <v>936</v>
      </c>
      <c r="M162" s="28">
        <v>936</v>
      </c>
      <c r="N162" s="28">
        <v>936</v>
      </c>
      <c r="O162" s="28">
        <v>936</v>
      </c>
      <c r="P162" s="28">
        <f>SUM(D162:O162)</f>
        <v>11232</v>
      </c>
    </row>
    <row r="163" spans="2:16" ht="20.100000000000001" customHeight="1" x14ac:dyDescent="0.2">
      <c r="B163" s="56"/>
      <c r="C163" s="34" t="s">
        <v>135</v>
      </c>
      <c r="D163" s="28">
        <v>936</v>
      </c>
      <c r="E163" s="28">
        <v>936</v>
      </c>
      <c r="F163" s="28">
        <v>936</v>
      </c>
      <c r="G163" s="28">
        <v>936</v>
      </c>
      <c r="H163" s="28">
        <v>936</v>
      </c>
      <c r="I163" s="28">
        <v>936</v>
      </c>
      <c r="J163" s="28">
        <v>936</v>
      </c>
      <c r="K163" s="28">
        <v>936</v>
      </c>
      <c r="L163" s="28">
        <v>936</v>
      </c>
      <c r="M163" s="28">
        <v>936</v>
      </c>
      <c r="N163" s="28">
        <v>936</v>
      </c>
      <c r="O163" s="28">
        <v>936</v>
      </c>
      <c r="P163" s="28">
        <f t="shared" si="19"/>
        <v>11232</v>
      </c>
    </row>
    <row r="164" spans="2:16" ht="20.100000000000001" customHeight="1" x14ac:dyDescent="0.2">
      <c r="B164" s="56"/>
      <c r="C164" s="34" t="s">
        <v>121</v>
      </c>
      <c r="D164" s="28">
        <v>936</v>
      </c>
      <c r="E164" s="28">
        <v>936</v>
      </c>
      <c r="F164" s="28">
        <v>936</v>
      </c>
      <c r="G164" s="28">
        <v>936</v>
      </c>
      <c r="H164" s="28">
        <v>936</v>
      </c>
      <c r="I164" s="28">
        <v>936</v>
      </c>
      <c r="J164" s="28">
        <v>936</v>
      </c>
      <c r="K164" s="28">
        <v>936</v>
      </c>
      <c r="L164" s="28">
        <v>936</v>
      </c>
      <c r="M164" s="28">
        <v>936</v>
      </c>
      <c r="N164" s="28">
        <v>936</v>
      </c>
      <c r="O164" s="28">
        <v>936</v>
      </c>
      <c r="P164" s="28">
        <f t="shared" si="19"/>
        <v>11232</v>
      </c>
    </row>
    <row r="165" spans="2:16" ht="20.100000000000001" customHeight="1" x14ac:dyDescent="0.2">
      <c r="B165" s="56"/>
      <c r="C165" s="37" t="s">
        <v>250</v>
      </c>
      <c r="D165" s="28">
        <v>936</v>
      </c>
      <c r="E165" s="28">
        <v>936</v>
      </c>
      <c r="F165" s="28">
        <v>936</v>
      </c>
      <c r="G165" s="28">
        <v>936</v>
      </c>
      <c r="H165" s="28">
        <v>936</v>
      </c>
      <c r="I165" s="28">
        <v>936</v>
      </c>
      <c r="J165" s="28">
        <v>936</v>
      </c>
      <c r="K165" s="28">
        <v>936</v>
      </c>
      <c r="L165" s="28">
        <v>936</v>
      </c>
      <c r="M165" s="28">
        <v>936</v>
      </c>
      <c r="N165" s="28">
        <v>936</v>
      </c>
      <c r="O165" s="28">
        <v>936</v>
      </c>
      <c r="P165" s="28">
        <f t="shared" si="19"/>
        <v>11232</v>
      </c>
    </row>
    <row r="166" spans="2:16" ht="20.100000000000001" customHeight="1" x14ac:dyDescent="0.2">
      <c r="B166" s="56"/>
      <c r="C166" s="16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32"/>
    </row>
    <row r="167" spans="2:16" ht="20.100000000000001" customHeight="1" x14ac:dyDescent="0.2">
      <c r="B167" s="56"/>
      <c r="C167" s="16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32"/>
    </row>
    <row r="168" spans="2:16" ht="20.100000000000001" customHeight="1" thickBot="1" x14ac:dyDescent="0.35">
      <c r="B168" s="71" t="s">
        <v>148</v>
      </c>
      <c r="C168" s="45"/>
      <c r="D168" s="48">
        <f>SUM(D160:D167)</f>
        <v>5616</v>
      </c>
      <c r="E168" s="48">
        <f t="shared" ref="E168:O168" si="20">SUM(E160:E167)</f>
        <v>5616</v>
      </c>
      <c r="F168" s="48">
        <f t="shared" si="20"/>
        <v>5616</v>
      </c>
      <c r="G168" s="48">
        <f t="shared" si="20"/>
        <v>5616</v>
      </c>
      <c r="H168" s="48">
        <f t="shared" si="20"/>
        <v>5616</v>
      </c>
      <c r="I168" s="48">
        <f t="shared" si="20"/>
        <v>5616</v>
      </c>
      <c r="J168" s="48">
        <f t="shared" si="20"/>
        <v>5616</v>
      </c>
      <c r="K168" s="48">
        <f t="shared" si="20"/>
        <v>5616</v>
      </c>
      <c r="L168" s="48">
        <f t="shared" si="20"/>
        <v>5616</v>
      </c>
      <c r="M168" s="48">
        <f t="shared" si="20"/>
        <v>5616</v>
      </c>
      <c r="N168" s="48">
        <f t="shared" si="20"/>
        <v>5616</v>
      </c>
      <c r="O168" s="48">
        <f t="shared" si="20"/>
        <v>5616</v>
      </c>
      <c r="P168" s="101">
        <f>SUM(P160:P167)</f>
        <v>67392</v>
      </c>
    </row>
    <row r="169" spans="2:16" ht="20.100000000000001" customHeight="1" x14ac:dyDescent="0.25">
      <c r="B169" s="60"/>
      <c r="C169" s="16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</row>
    <row r="170" spans="2:16" ht="20.100000000000001" customHeight="1" x14ac:dyDescent="0.25">
      <c r="B170" s="75" t="s">
        <v>147</v>
      </c>
      <c r="C170" s="46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32"/>
    </row>
    <row r="171" spans="2:16" ht="20.100000000000001" customHeight="1" x14ac:dyDescent="0.25">
      <c r="B171" s="65"/>
      <c r="C171" s="16"/>
      <c r="D171" s="28">
        <v>1958</v>
      </c>
      <c r="E171" s="28">
        <v>1958</v>
      </c>
      <c r="F171" s="28">
        <v>1958</v>
      </c>
      <c r="G171" s="28">
        <v>1958</v>
      </c>
      <c r="H171" s="28">
        <v>1958</v>
      </c>
      <c r="I171" s="28">
        <v>1958</v>
      </c>
      <c r="J171" s="28">
        <v>1958</v>
      </c>
      <c r="K171" s="28">
        <v>1958</v>
      </c>
      <c r="L171" s="28">
        <v>1958</v>
      </c>
      <c r="M171" s="28">
        <v>1958</v>
      </c>
      <c r="N171" s="28">
        <v>1958</v>
      </c>
      <c r="O171" s="28">
        <v>1958</v>
      </c>
      <c r="P171" s="32">
        <f>SUM(D171:O171)</f>
        <v>23496</v>
      </c>
    </row>
    <row r="172" spans="2:16" ht="20.100000000000001" customHeight="1" x14ac:dyDescent="0.2">
      <c r="B172" s="56"/>
      <c r="C172" s="37" t="s">
        <v>92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32">
        <f>SUM(D172:O172)</f>
        <v>0</v>
      </c>
    </row>
    <row r="173" spans="2:16" ht="20.100000000000001" customHeight="1" x14ac:dyDescent="0.2">
      <c r="B173" s="56"/>
      <c r="C173" s="37" t="s">
        <v>146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32">
        <f>SUM(D173:O173)</f>
        <v>0</v>
      </c>
    </row>
    <row r="174" spans="2:16" ht="20.100000000000001" customHeight="1" x14ac:dyDescent="0.2">
      <c r="B174" s="56"/>
      <c r="C174" s="37" t="s">
        <v>186</v>
      </c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32"/>
    </row>
    <row r="175" spans="2:16" ht="20.100000000000001" customHeight="1" x14ac:dyDescent="0.2">
      <c r="B175" s="56"/>
      <c r="C175" s="37" t="s">
        <v>97</v>
      </c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32"/>
    </row>
    <row r="176" spans="2:16" ht="20.100000000000001" customHeight="1" x14ac:dyDescent="0.2">
      <c r="B176" s="56"/>
      <c r="C176" s="37" t="s">
        <v>187</v>
      </c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32"/>
    </row>
    <row r="177" spans="2:16" ht="20.100000000000001" customHeight="1" x14ac:dyDescent="0.2">
      <c r="B177" s="56"/>
      <c r="C177" s="37" t="s">
        <v>98</v>
      </c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32"/>
    </row>
    <row r="178" spans="2:16" ht="20.100000000000001" customHeight="1" x14ac:dyDescent="0.2">
      <c r="B178" s="56"/>
      <c r="C178" s="33" t="s">
        <v>251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32"/>
    </row>
    <row r="179" spans="2:16" ht="20.100000000000001" customHeight="1" x14ac:dyDescent="0.2">
      <c r="B179" s="56"/>
      <c r="C179" s="33" t="s">
        <v>288</v>
      </c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32"/>
    </row>
    <row r="180" spans="2:16" ht="20.100000000000001" customHeight="1" thickBot="1" x14ac:dyDescent="0.35">
      <c r="B180" s="71" t="s">
        <v>145</v>
      </c>
      <c r="C180" s="45"/>
      <c r="D180" s="48">
        <f>SUM(D171:D179)</f>
        <v>1958</v>
      </c>
      <c r="E180" s="48">
        <f t="shared" ref="E180:O180" si="21">SUM(E171:E179)</f>
        <v>1958</v>
      </c>
      <c r="F180" s="48">
        <f t="shared" si="21"/>
        <v>1958</v>
      </c>
      <c r="G180" s="48">
        <f t="shared" si="21"/>
        <v>1958</v>
      </c>
      <c r="H180" s="48">
        <f t="shared" si="21"/>
        <v>1958</v>
      </c>
      <c r="I180" s="48">
        <f t="shared" si="21"/>
        <v>1958</v>
      </c>
      <c r="J180" s="48">
        <f t="shared" si="21"/>
        <v>1958</v>
      </c>
      <c r="K180" s="48">
        <f t="shared" si="21"/>
        <v>1958</v>
      </c>
      <c r="L180" s="48">
        <f t="shared" si="21"/>
        <v>1958</v>
      </c>
      <c r="M180" s="48">
        <f t="shared" si="21"/>
        <v>1958</v>
      </c>
      <c r="N180" s="48">
        <f t="shared" si="21"/>
        <v>1958</v>
      </c>
      <c r="O180" s="48">
        <f t="shared" si="21"/>
        <v>1958</v>
      </c>
      <c r="P180" s="101">
        <f>SUM(D180:O180)</f>
        <v>23496</v>
      </c>
    </row>
    <row r="181" spans="2:16" ht="20.100000000000001" customHeight="1" x14ac:dyDescent="0.25">
      <c r="B181" s="60"/>
      <c r="C181" s="16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</row>
    <row r="182" spans="2:16" ht="20.100000000000001" customHeight="1" x14ac:dyDescent="0.25">
      <c r="B182" s="75" t="s">
        <v>144</v>
      </c>
      <c r="C182" s="46"/>
      <c r="D182" s="32">
        <v>1166</v>
      </c>
      <c r="E182" s="32">
        <v>1166</v>
      </c>
      <c r="F182" s="32">
        <v>1166</v>
      </c>
      <c r="G182" s="32">
        <v>1166</v>
      </c>
      <c r="H182" s="32">
        <v>1166</v>
      </c>
      <c r="I182" s="32">
        <v>1166</v>
      </c>
      <c r="J182" s="32">
        <v>1166</v>
      </c>
      <c r="K182" s="32">
        <v>1166</v>
      </c>
      <c r="L182" s="32">
        <v>1166</v>
      </c>
      <c r="M182" s="32">
        <v>1166</v>
      </c>
      <c r="N182" s="32">
        <v>1166</v>
      </c>
      <c r="O182" s="32">
        <v>1166</v>
      </c>
      <c r="P182" s="32">
        <f>SUM(D182:O182)</f>
        <v>13992</v>
      </c>
    </row>
    <row r="183" spans="2:16" ht="20.100000000000001" customHeight="1" x14ac:dyDescent="0.25">
      <c r="B183" s="65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2:16" ht="20.100000000000001" customHeight="1" x14ac:dyDescent="0.25">
      <c r="B184" s="65"/>
      <c r="C184" s="33" t="s">
        <v>214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</row>
    <row r="185" spans="2:16" ht="20.100000000000001" customHeight="1" x14ac:dyDescent="0.2">
      <c r="B185" s="68"/>
      <c r="C185" s="33" t="s">
        <v>214</v>
      </c>
      <c r="D185" s="32"/>
      <c r="E185" s="32"/>
      <c r="F185" s="32"/>
      <c r="G185" s="32"/>
      <c r="H185" s="32"/>
      <c r="I185" s="32"/>
      <c r="J185" s="32"/>
      <c r="K185" s="32">
        <v>0</v>
      </c>
      <c r="L185" s="32"/>
      <c r="M185" s="32"/>
      <c r="N185" s="32"/>
      <c r="O185" s="32"/>
      <c r="P185" s="32"/>
    </row>
    <row r="186" spans="2:16" ht="20.100000000000001" customHeight="1" thickBot="1" x14ac:dyDescent="0.35">
      <c r="B186" s="103" t="s">
        <v>223</v>
      </c>
      <c r="C186" s="46"/>
      <c r="D186" s="87">
        <v>1166</v>
      </c>
      <c r="E186" s="87">
        <v>1166</v>
      </c>
      <c r="F186" s="87">
        <v>1166</v>
      </c>
      <c r="G186" s="87">
        <v>1166</v>
      </c>
      <c r="H186" s="87">
        <v>1166</v>
      </c>
      <c r="I186" s="87">
        <v>1166</v>
      </c>
      <c r="J186" s="87">
        <v>1166</v>
      </c>
      <c r="K186" s="87">
        <v>1166</v>
      </c>
      <c r="L186" s="87">
        <v>1166</v>
      </c>
      <c r="M186" s="87">
        <v>1166</v>
      </c>
      <c r="N186" s="87">
        <v>1166</v>
      </c>
      <c r="O186" s="87">
        <v>1166</v>
      </c>
      <c r="P186" s="101">
        <f>SUM(D186:O186)</f>
        <v>13992</v>
      </c>
    </row>
    <row r="187" spans="2:16" ht="20.100000000000001" customHeight="1" x14ac:dyDescent="0.2">
      <c r="B187" s="70"/>
      <c r="C187" s="16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</row>
    <row r="188" spans="2:16" ht="20.100000000000001" customHeight="1" x14ac:dyDescent="0.25">
      <c r="B188" s="75" t="s">
        <v>143</v>
      </c>
      <c r="C188" s="46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5"/>
    </row>
    <row r="189" spans="2:16" ht="20.100000000000001" customHeight="1" x14ac:dyDescent="0.25">
      <c r="B189" s="58"/>
      <c r="C189" s="16" t="s">
        <v>188</v>
      </c>
      <c r="D189" s="32">
        <v>7666</v>
      </c>
      <c r="E189" s="32">
        <v>7666</v>
      </c>
      <c r="F189" s="32">
        <v>7666</v>
      </c>
      <c r="G189" s="32">
        <v>7666</v>
      </c>
      <c r="H189" s="32">
        <v>7666</v>
      </c>
      <c r="I189" s="32">
        <v>7666</v>
      </c>
      <c r="J189" s="32">
        <v>7666</v>
      </c>
      <c r="K189" s="32">
        <v>7666</v>
      </c>
      <c r="L189" s="32">
        <v>7666</v>
      </c>
      <c r="M189" s="32">
        <v>7666</v>
      </c>
      <c r="N189" s="32">
        <v>7666</v>
      </c>
      <c r="O189" s="32">
        <v>7666</v>
      </c>
      <c r="P189" s="32">
        <f>SUM(D189:O189)</f>
        <v>91992</v>
      </c>
    </row>
    <row r="190" spans="2:16" ht="20.100000000000001" customHeight="1" x14ac:dyDescent="0.25">
      <c r="B190" s="58"/>
      <c r="C190" s="16" t="s">
        <v>189</v>
      </c>
      <c r="D190" s="32">
        <v>250</v>
      </c>
      <c r="E190" s="32">
        <v>250</v>
      </c>
      <c r="F190" s="32">
        <v>250</v>
      </c>
      <c r="G190" s="32">
        <v>250</v>
      </c>
      <c r="H190" s="32">
        <v>250</v>
      </c>
      <c r="I190" s="32">
        <v>250</v>
      </c>
      <c r="J190" s="32">
        <v>250</v>
      </c>
      <c r="K190" s="32">
        <v>250</v>
      </c>
      <c r="L190" s="32">
        <v>250</v>
      </c>
      <c r="M190" s="32">
        <v>250</v>
      </c>
      <c r="N190" s="32">
        <v>250</v>
      </c>
      <c r="O190" s="32">
        <v>250</v>
      </c>
      <c r="P190" s="32">
        <f>SUM(D190:O190)</f>
        <v>3000</v>
      </c>
    </row>
    <row r="191" spans="2:16" ht="20.100000000000001" customHeight="1" x14ac:dyDescent="0.25">
      <c r="B191" s="58"/>
      <c r="C191" s="33" t="s">
        <v>256</v>
      </c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</row>
    <row r="192" spans="2:16" ht="20.100000000000001" customHeight="1" x14ac:dyDescent="0.25">
      <c r="B192" s="58"/>
      <c r="C192" s="33" t="s">
        <v>214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</row>
    <row r="193" spans="2:16" ht="20.100000000000001" customHeight="1" thickBot="1" x14ac:dyDescent="0.35">
      <c r="B193" s="71"/>
      <c r="C193" s="89" t="s">
        <v>190</v>
      </c>
      <c r="D193" s="48">
        <v>7500</v>
      </c>
      <c r="E193" s="48">
        <v>7500</v>
      </c>
      <c r="F193" s="48">
        <v>7500</v>
      </c>
      <c r="G193" s="48">
        <v>7500</v>
      </c>
      <c r="H193" s="48">
        <v>7500</v>
      </c>
      <c r="I193" s="48">
        <v>7500</v>
      </c>
      <c r="J193" s="48">
        <v>7500</v>
      </c>
      <c r="K193" s="48">
        <v>7500</v>
      </c>
      <c r="L193" s="48">
        <v>7500</v>
      </c>
      <c r="M193" s="48">
        <v>7500</v>
      </c>
      <c r="N193" s="48">
        <v>7500</v>
      </c>
      <c r="O193" s="48">
        <v>7500</v>
      </c>
      <c r="P193" s="101">
        <f>SUM(P189:P192)</f>
        <v>94992</v>
      </c>
    </row>
    <row r="194" spans="2:16" ht="20.100000000000001" customHeight="1" x14ac:dyDescent="0.25">
      <c r="B194" s="60"/>
      <c r="C194" s="17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2"/>
    </row>
    <row r="195" spans="2:16" ht="20.100000000000001" customHeight="1" x14ac:dyDescent="0.25">
      <c r="B195" s="58"/>
      <c r="C195" s="16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</row>
    <row r="196" spans="2:16" ht="20.100000000000001" customHeight="1" x14ac:dyDescent="0.25">
      <c r="B196" s="75" t="s">
        <v>142</v>
      </c>
      <c r="C196" s="46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</row>
    <row r="197" spans="2:16" ht="20.100000000000001" customHeight="1" x14ac:dyDescent="0.2">
      <c r="B197" s="56"/>
      <c r="C197" s="37" t="s">
        <v>124</v>
      </c>
      <c r="D197" s="32">
        <v>40</v>
      </c>
      <c r="E197" s="32">
        <v>40</v>
      </c>
      <c r="F197" s="32">
        <v>40</v>
      </c>
      <c r="G197" s="32">
        <v>40</v>
      </c>
      <c r="H197" s="32">
        <v>40</v>
      </c>
      <c r="I197" s="32">
        <v>40</v>
      </c>
      <c r="J197" s="32">
        <v>40</v>
      </c>
      <c r="K197" s="32">
        <v>40</v>
      </c>
      <c r="L197" s="32">
        <v>40</v>
      </c>
      <c r="M197" s="32">
        <v>40</v>
      </c>
      <c r="N197" s="32">
        <v>40</v>
      </c>
      <c r="O197" s="32">
        <v>40</v>
      </c>
      <c r="P197" s="32">
        <f>SUM(D197:O197)</f>
        <v>480</v>
      </c>
    </row>
    <row r="198" spans="2:16" ht="20.100000000000001" customHeight="1" x14ac:dyDescent="0.2">
      <c r="B198" s="56"/>
      <c r="C198" s="16" t="s">
        <v>191</v>
      </c>
      <c r="D198" s="32">
        <v>40</v>
      </c>
      <c r="E198" s="32">
        <v>40</v>
      </c>
      <c r="F198" s="32">
        <v>40</v>
      </c>
      <c r="G198" s="32">
        <v>40</v>
      </c>
      <c r="H198" s="32">
        <v>40</v>
      </c>
      <c r="I198" s="32">
        <v>40</v>
      </c>
      <c r="J198" s="32">
        <v>40</v>
      </c>
      <c r="K198" s="32">
        <v>40</v>
      </c>
      <c r="L198" s="32">
        <v>40</v>
      </c>
      <c r="M198" s="32">
        <v>40</v>
      </c>
      <c r="N198" s="32">
        <v>40</v>
      </c>
      <c r="O198" s="32">
        <v>40</v>
      </c>
      <c r="P198" s="32">
        <f t="shared" ref="P198:P203" si="22">SUM(D198:O198)</f>
        <v>480</v>
      </c>
    </row>
    <row r="199" spans="2:16" ht="20.100000000000001" customHeight="1" x14ac:dyDescent="0.2">
      <c r="B199" s="56"/>
      <c r="C199" s="37" t="s">
        <v>123</v>
      </c>
      <c r="D199" s="32">
        <v>40</v>
      </c>
      <c r="E199" s="32">
        <v>40</v>
      </c>
      <c r="F199" s="32">
        <v>40</v>
      </c>
      <c r="G199" s="32">
        <v>40</v>
      </c>
      <c r="H199" s="32">
        <v>40</v>
      </c>
      <c r="I199" s="32">
        <v>40</v>
      </c>
      <c r="J199" s="32">
        <v>40</v>
      </c>
      <c r="K199" s="32">
        <v>40</v>
      </c>
      <c r="L199" s="32">
        <v>40</v>
      </c>
      <c r="M199" s="32">
        <v>40</v>
      </c>
      <c r="N199" s="32">
        <v>40</v>
      </c>
      <c r="O199" s="32">
        <v>40</v>
      </c>
      <c r="P199" s="32"/>
    </row>
    <row r="200" spans="2:16" ht="20.100000000000001" customHeight="1" x14ac:dyDescent="0.2">
      <c r="B200" s="56"/>
      <c r="C200" s="37" t="s">
        <v>90</v>
      </c>
      <c r="D200" s="32">
        <v>40</v>
      </c>
      <c r="E200" s="32">
        <v>40</v>
      </c>
      <c r="F200" s="32">
        <v>40</v>
      </c>
      <c r="G200" s="32">
        <v>40</v>
      </c>
      <c r="H200" s="32">
        <v>40</v>
      </c>
      <c r="I200" s="32">
        <v>40</v>
      </c>
      <c r="J200" s="32">
        <v>40</v>
      </c>
      <c r="K200" s="32">
        <v>40</v>
      </c>
      <c r="L200" s="32">
        <v>40</v>
      </c>
      <c r="M200" s="32">
        <v>40</v>
      </c>
      <c r="N200" s="32">
        <v>40</v>
      </c>
      <c r="O200" s="32">
        <v>40</v>
      </c>
      <c r="P200" s="32">
        <f t="shared" si="22"/>
        <v>480</v>
      </c>
    </row>
    <row r="201" spans="2:16" ht="20.100000000000001" customHeight="1" x14ac:dyDescent="0.2">
      <c r="B201" s="56"/>
      <c r="C201" s="34" t="s">
        <v>141</v>
      </c>
      <c r="D201" s="32">
        <v>100</v>
      </c>
      <c r="E201" s="32">
        <v>100</v>
      </c>
      <c r="F201" s="32">
        <v>100</v>
      </c>
      <c r="G201" s="32">
        <v>100</v>
      </c>
      <c r="H201" s="32">
        <v>100</v>
      </c>
      <c r="I201" s="32">
        <v>100</v>
      </c>
      <c r="J201" s="32">
        <v>100</v>
      </c>
      <c r="K201" s="32">
        <v>100</v>
      </c>
      <c r="L201" s="32">
        <v>100</v>
      </c>
      <c r="M201" s="32">
        <v>100</v>
      </c>
      <c r="N201" s="32">
        <v>100</v>
      </c>
      <c r="O201" s="32">
        <v>100</v>
      </c>
      <c r="P201" s="32">
        <f t="shared" si="22"/>
        <v>1200</v>
      </c>
    </row>
    <row r="202" spans="2:16" ht="20.100000000000001" customHeight="1" x14ac:dyDescent="0.2">
      <c r="B202" s="56"/>
      <c r="C202" s="34" t="s">
        <v>110</v>
      </c>
      <c r="D202" s="32">
        <v>40</v>
      </c>
      <c r="E202" s="32">
        <v>40</v>
      </c>
      <c r="F202" s="32">
        <v>40</v>
      </c>
      <c r="G202" s="32">
        <v>40</v>
      </c>
      <c r="H202" s="32">
        <v>40</v>
      </c>
      <c r="I202" s="32">
        <v>40</v>
      </c>
      <c r="J202" s="32">
        <v>40</v>
      </c>
      <c r="K202" s="32">
        <v>40</v>
      </c>
      <c r="L202" s="32">
        <v>40</v>
      </c>
      <c r="M202" s="32">
        <v>40</v>
      </c>
      <c r="N202" s="32">
        <v>40</v>
      </c>
      <c r="O202" s="32">
        <v>40</v>
      </c>
      <c r="P202" s="32">
        <f t="shared" si="22"/>
        <v>480</v>
      </c>
    </row>
    <row r="203" spans="2:16" ht="20.100000000000001" customHeight="1" x14ac:dyDescent="0.2">
      <c r="B203" s="56"/>
      <c r="C203" s="34" t="s">
        <v>201</v>
      </c>
      <c r="D203" s="32">
        <v>40</v>
      </c>
      <c r="E203" s="32">
        <v>40</v>
      </c>
      <c r="F203" s="32">
        <v>40</v>
      </c>
      <c r="G203" s="32">
        <v>40</v>
      </c>
      <c r="H203" s="32">
        <v>40</v>
      </c>
      <c r="I203" s="32">
        <v>40</v>
      </c>
      <c r="J203" s="32">
        <v>40</v>
      </c>
      <c r="K203" s="32">
        <v>40</v>
      </c>
      <c r="L203" s="32">
        <v>40</v>
      </c>
      <c r="M203" s="32">
        <v>40</v>
      </c>
      <c r="N203" s="32">
        <v>40</v>
      </c>
      <c r="O203" s="32">
        <v>40</v>
      </c>
      <c r="P203" s="32">
        <f t="shared" si="22"/>
        <v>480</v>
      </c>
    </row>
    <row r="204" spans="2:16" ht="20.100000000000001" customHeight="1" x14ac:dyDescent="0.2">
      <c r="B204" s="56"/>
      <c r="C204" s="33" t="s">
        <v>214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</row>
    <row r="205" spans="2:16" ht="20.100000000000001" customHeight="1" x14ac:dyDescent="0.2">
      <c r="B205" s="56"/>
      <c r="C205" s="33" t="s">
        <v>214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</row>
    <row r="206" spans="2:16" ht="20.100000000000001" customHeight="1" x14ac:dyDescent="0.2">
      <c r="B206" s="56"/>
      <c r="C206" s="34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</row>
    <row r="207" spans="2:16" ht="20.100000000000001" customHeight="1" thickBot="1" x14ac:dyDescent="0.35">
      <c r="B207" s="71" t="s">
        <v>140</v>
      </c>
      <c r="C207" s="45"/>
      <c r="D207" s="48">
        <f>SUM(D197:D206)</f>
        <v>340</v>
      </c>
      <c r="E207" s="48">
        <f t="shared" ref="E207:O207" si="23">SUM(E197:E206)</f>
        <v>340</v>
      </c>
      <c r="F207" s="48">
        <f t="shared" si="23"/>
        <v>340</v>
      </c>
      <c r="G207" s="48">
        <f t="shared" si="23"/>
        <v>340</v>
      </c>
      <c r="H207" s="48">
        <f t="shared" si="23"/>
        <v>340</v>
      </c>
      <c r="I207" s="48">
        <f t="shared" si="23"/>
        <v>340</v>
      </c>
      <c r="J207" s="48">
        <f t="shared" si="23"/>
        <v>340</v>
      </c>
      <c r="K207" s="48">
        <f t="shared" si="23"/>
        <v>340</v>
      </c>
      <c r="L207" s="48">
        <f t="shared" si="23"/>
        <v>340</v>
      </c>
      <c r="M207" s="48">
        <f t="shared" si="23"/>
        <v>340</v>
      </c>
      <c r="N207" s="48">
        <f t="shared" si="23"/>
        <v>340</v>
      </c>
      <c r="O207" s="48">
        <f t="shared" si="23"/>
        <v>340</v>
      </c>
      <c r="P207" s="101">
        <f>SUM(P197:P206)</f>
        <v>3600</v>
      </c>
    </row>
    <row r="208" spans="2:16" ht="20.100000000000001" customHeight="1" x14ac:dyDescent="0.2">
      <c r="B208" s="70"/>
      <c r="C208" s="16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</row>
    <row r="209" spans="2:16" ht="20.100000000000001" customHeight="1" x14ac:dyDescent="0.25">
      <c r="B209" s="75" t="s">
        <v>139</v>
      </c>
      <c r="C209" s="46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</row>
    <row r="210" spans="2:16" ht="20.100000000000001" customHeight="1" x14ac:dyDescent="0.2">
      <c r="B210" s="56"/>
      <c r="C210" s="34" t="s">
        <v>138</v>
      </c>
      <c r="D210" s="32">
        <v>200</v>
      </c>
      <c r="E210" s="32">
        <v>200</v>
      </c>
      <c r="F210" s="32">
        <v>200</v>
      </c>
      <c r="G210" s="32">
        <v>200</v>
      </c>
      <c r="H210" s="32">
        <v>200</v>
      </c>
      <c r="I210" s="32">
        <v>200</v>
      </c>
      <c r="J210" s="32">
        <v>200</v>
      </c>
      <c r="K210" s="32">
        <v>200</v>
      </c>
      <c r="L210" s="32">
        <v>200</v>
      </c>
      <c r="M210" s="32">
        <v>200</v>
      </c>
      <c r="N210" s="32">
        <v>200</v>
      </c>
      <c r="O210" s="32">
        <v>200</v>
      </c>
      <c r="P210" s="32">
        <f>SUM(D210:O210)</f>
        <v>2400</v>
      </c>
    </row>
    <row r="211" spans="2:16" ht="20.100000000000001" customHeight="1" x14ac:dyDescent="0.2">
      <c r="B211" s="56"/>
      <c r="C211" s="34" t="s">
        <v>137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f>SUM(D211:O211)</f>
        <v>0</v>
      </c>
    </row>
    <row r="212" spans="2:16" ht="20.100000000000001" customHeight="1" x14ac:dyDescent="0.2">
      <c r="B212" s="56"/>
      <c r="C212" s="34" t="s">
        <v>202</v>
      </c>
      <c r="D212" s="32">
        <v>208</v>
      </c>
      <c r="E212" s="32">
        <v>208</v>
      </c>
      <c r="F212" s="32">
        <v>208</v>
      </c>
      <c r="G212" s="32">
        <v>208</v>
      </c>
      <c r="H212" s="32">
        <v>208</v>
      </c>
      <c r="I212" s="32">
        <v>208</v>
      </c>
      <c r="J212" s="32">
        <v>208</v>
      </c>
      <c r="K212" s="32">
        <v>208</v>
      </c>
      <c r="L212" s="32">
        <v>208</v>
      </c>
      <c r="M212" s="32">
        <v>208</v>
      </c>
      <c r="N212" s="32">
        <v>208</v>
      </c>
      <c r="O212" s="32">
        <v>208</v>
      </c>
      <c r="P212" s="32">
        <f>SUM(D212:O212)</f>
        <v>2496</v>
      </c>
    </row>
    <row r="213" spans="2:16" ht="20.100000000000001" customHeight="1" x14ac:dyDescent="0.2">
      <c r="B213" s="56"/>
      <c r="C213" s="34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</row>
    <row r="214" spans="2:16" ht="20.100000000000001" customHeight="1" x14ac:dyDescent="0.2">
      <c r="B214" s="56"/>
      <c r="C214" s="34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</row>
    <row r="215" spans="2:16" ht="20.100000000000001" customHeight="1" x14ac:dyDescent="0.2">
      <c r="B215" s="56"/>
      <c r="C215" s="33" t="s">
        <v>214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</row>
    <row r="216" spans="2:16" ht="20.100000000000001" customHeight="1" x14ac:dyDescent="0.2">
      <c r="B216" s="56"/>
      <c r="C216" s="33" t="s">
        <v>214</v>
      </c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</row>
    <row r="217" spans="2:16" ht="20.100000000000001" customHeight="1" thickBot="1" x14ac:dyDescent="0.35">
      <c r="B217" s="76" t="s">
        <v>136</v>
      </c>
      <c r="C217" s="45"/>
      <c r="D217" s="48">
        <f>SUM(D210:D216)</f>
        <v>408</v>
      </c>
      <c r="E217" s="48">
        <f t="shared" ref="E217:O217" si="24">SUM(E210:E216)</f>
        <v>408</v>
      </c>
      <c r="F217" s="48">
        <f t="shared" si="24"/>
        <v>408</v>
      </c>
      <c r="G217" s="48">
        <f t="shared" si="24"/>
        <v>408</v>
      </c>
      <c r="H217" s="48">
        <f t="shared" si="24"/>
        <v>408</v>
      </c>
      <c r="I217" s="48">
        <f t="shared" si="24"/>
        <v>408</v>
      </c>
      <c r="J217" s="48">
        <f t="shared" si="24"/>
        <v>408</v>
      </c>
      <c r="K217" s="48">
        <f t="shared" si="24"/>
        <v>408</v>
      </c>
      <c r="L217" s="48">
        <f t="shared" si="24"/>
        <v>408</v>
      </c>
      <c r="M217" s="48">
        <f t="shared" si="24"/>
        <v>408</v>
      </c>
      <c r="N217" s="48">
        <f t="shared" si="24"/>
        <v>408</v>
      </c>
      <c r="O217" s="48">
        <f t="shared" si="24"/>
        <v>408</v>
      </c>
      <c r="P217" s="101">
        <f>SUM(D217:O217)</f>
        <v>4896</v>
      </c>
    </row>
    <row r="218" spans="2:16" ht="20.100000000000001" customHeight="1" x14ac:dyDescent="0.25">
      <c r="B218" s="60"/>
      <c r="C218" s="16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</row>
    <row r="219" spans="2:16" ht="20.100000000000001" customHeight="1" x14ac:dyDescent="0.25">
      <c r="B219" s="58"/>
      <c r="C219" s="16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</row>
    <row r="220" spans="2:16" ht="20.100000000000001" customHeight="1" x14ac:dyDescent="0.25">
      <c r="B220" s="75" t="s">
        <v>38</v>
      </c>
      <c r="C220" s="46"/>
      <c r="D220" s="32"/>
      <c r="E220" s="32"/>
      <c r="F220" s="32"/>
      <c r="G220" s="32"/>
      <c r="H220" s="32"/>
      <c r="I220" s="32" t="s">
        <v>69</v>
      </c>
      <c r="J220" s="32"/>
      <c r="K220" s="32"/>
      <c r="L220" s="32"/>
      <c r="M220" s="32"/>
      <c r="N220" s="32"/>
      <c r="O220" s="32"/>
      <c r="P220" s="32"/>
    </row>
    <row r="221" spans="2:16" ht="20.100000000000001" customHeight="1" x14ac:dyDescent="0.2">
      <c r="B221" s="56"/>
      <c r="C221" s="34" t="s">
        <v>124</v>
      </c>
      <c r="D221" s="28">
        <v>311</v>
      </c>
      <c r="E221" s="28">
        <v>311</v>
      </c>
      <c r="F221" s="28">
        <v>311</v>
      </c>
      <c r="G221" s="28">
        <v>311</v>
      </c>
      <c r="H221" s="28">
        <v>311</v>
      </c>
      <c r="I221" s="28">
        <v>311</v>
      </c>
      <c r="J221" s="28">
        <v>311</v>
      </c>
      <c r="K221" s="28">
        <v>311</v>
      </c>
      <c r="L221" s="28">
        <v>311</v>
      </c>
      <c r="M221" s="28">
        <v>311</v>
      </c>
      <c r="N221" s="28">
        <v>311</v>
      </c>
      <c r="O221" s="28">
        <v>311</v>
      </c>
      <c r="P221" s="32">
        <f t="shared" ref="P221:P227" si="25">SUM(D221:O221)</f>
        <v>3732</v>
      </c>
    </row>
    <row r="222" spans="2:16" ht="20.100000000000001" customHeight="1" x14ac:dyDescent="0.2">
      <c r="B222" s="56"/>
      <c r="C222" s="34" t="s">
        <v>123</v>
      </c>
      <c r="D222" s="28">
        <v>217</v>
      </c>
      <c r="E222" s="28">
        <v>217</v>
      </c>
      <c r="F222" s="28">
        <v>228</v>
      </c>
      <c r="G222" s="28">
        <v>331</v>
      </c>
      <c r="H222" s="28">
        <v>222</v>
      </c>
      <c r="I222" s="28">
        <v>226</v>
      </c>
      <c r="J222" s="28">
        <v>217</v>
      </c>
      <c r="K222" s="28">
        <v>226</v>
      </c>
      <c r="L222" s="28">
        <v>533</v>
      </c>
      <c r="M222" s="28">
        <v>222</v>
      </c>
      <c r="N222" s="28">
        <v>234</v>
      </c>
      <c r="O222" s="28">
        <v>228</v>
      </c>
      <c r="P222" s="32"/>
    </row>
    <row r="223" spans="2:16" ht="20.100000000000001" customHeight="1" x14ac:dyDescent="0.2">
      <c r="B223" s="56"/>
      <c r="C223" s="34" t="s">
        <v>135</v>
      </c>
      <c r="D223" s="28">
        <v>370</v>
      </c>
      <c r="E223" s="28">
        <v>370</v>
      </c>
      <c r="F223" s="28">
        <v>399</v>
      </c>
      <c r="G223" s="28">
        <v>569</v>
      </c>
      <c r="H223" s="28">
        <v>370</v>
      </c>
      <c r="I223" s="28">
        <v>370</v>
      </c>
      <c r="J223" s="28">
        <v>370</v>
      </c>
      <c r="K223" s="28">
        <v>370</v>
      </c>
      <c r="L223" s="28">
        <v>370</v>
      </c>
      <c r="M223" s="28">
        <v>370</v>
      </c>
      <c r="N223" s="28">
        <v>370</v>
      </c>
      <c r="O223" s="28">
        <v>370</v>
      </c>
      <c r="P223" s="32">
        <f t="shared" si="25"/>
        <v>4668</v>
      </c>
    </row>
    <row r="224" spans="2:16" ht="20.100000000000001" customHeight="1" x14ac:dyDescent="0.2">
      <c r="B224" s="56"/>
      <c r="C224" s="34" t="s">
        <v>134</v>
      </c>
      <c r="D224" s="28">
        <v>217</v>
      </c>
      <c r="E224" s="28">
        <v>217</v>
      </c>
      <c r="F224" s="28">
        <v>228</v>
      </c>
      <c r="G224" s="28">
        <v>331</v>
      </c>
      <c r="H224" s="28">
        <v>222</v>
      </c>
      <c r="I224" s="28">
        <v>226</v>
      </c>
      <c r="J224" s="28">
        <v>217</v>
      </c>
      <c r="K224" s="28">
        <v>226</v>
      </c>
      <c r="L224" s="28">
        <v>370</v>
      </c>
      <c r="M224" s="28">
        <v>222</v>
      </c>
      <c r="N224" s="28">
        <v>234</v>
      </c>
      <c r="O224" s="28">
        <v>228</v>
      </c>
      <c r="P224" s="32">
        <f t="shared" si="25"/>
        <v>2938</v>
      </c>
    </row>
    <row r="225" spans="2:17" ht="20.100000000000001" customHeight="1" x14ac:dyDescent="0.2">
      <c r="B225" s="56"/>
      <c r="C225" s="16" t="s">
        <v>198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370</v>
      </c>
      <c r="L225" s="28">
        <v>370</v>
      </c>
      <c r="M225" s="28">
        <v>370</v>
      </c>
      <c r="N225" s="28">
        <v>370</v>
      </c>
      <c r="O225" s="28">
        <v>0</v>
      </c>
      <c r="P225" s="32">
        <f t="shared" si="25"/>
        <v>1480</v>
      </c>
    </row>
    <row r="226" spans="2:17" ht="20.100000000000001" customHeight="1" x14ac:dyDescent="0.2">
      <c r="B226" s="56"/>
      <c r="C226" s="34" t="s">
        <v>133</v>
      </c>
      <c r="D226" s="28">
        <v>77</v>
      </c>
      <c r="E226" s="28">
        <v>77</v>
      </c>
      <c r="F226" s="28">
        <v>77</v>
      </c>
      <c r="G226" s="28">
        <v>114</v>
      </c>
      <c r="H226" s="28">
        <v>77</v>
      </c>
      <c r="I226" s="28">
        <v>77</v>
      </c>
      <c r="J226" s="28">
        <v>77</v>
      </c>
      <c r="K226" s="28">
        <v>77</v>
      </c>
      <c r="L226" s="28">
        <v>77</v>
      </c>
      <c r="M226" s="28">
        <v>114</v>
      </c>
      <c r="N226" s="28">
        <v>77</v>
      </c>
      <c r="O226" s="28">
        <v>77</v>
      </c>
      <c r="P226" s="32">
        <f t="shared" si="25"/>
        <v>998</v>
      </c>
    </row>
    <row r="227" spans="2:17" ht="20.100000000000001" customHeight="1" x14ac:dyDescent="0.2">
      <c r="B227" s="56"/>
      <c r="C227" s="34" t="s">
        <v>110</v>
      </c>
      <c r="D227" s="28">
        <v>217</v>
      </c>
      <c r="E227" s="28">
        <v>217</v>
      </c>
      <c r="F227" s="28">
        <v>228</v>
      </c>
      <c r="G227" s="28">
        <v>331</v>
      </c>
      <c r="H227" s="28">
        <v>222</v>
      </c>
      <c r="I227" s="28">
        <v>226</v>
      </c>
      <c r="J227" s="28">
        <v>217</v>
      </c>
      <c r="K227" s="28">
        <v>226</v>
      </c>
      <c r="L227" s="28">
        <v>333</v>
      </c>
      <c r="M227" s="28">
        <v>222</v>
      </c>
      <c r="N227" s="28">
        <v>234</v>
      </c>
      <c r="O227" s="28">
        <v>228</v>
      </c>
      <c r="P227" s="32">
        <f t="shared" si="25"/>
        <v>2901</v>
      </c>
    </row>
    <row r="228" spans="2:17" ht="20.100000000000001" customHeight="1" x14ac:dyDescent="0.2">
      <c r="B228" s="56"/>
      <c r="C228" s="34" t="s">
        <v>197</v>
      </c>
      <c r="D228" s="28">
        <v>217</v>
      </c>
      <c r="E228" s="28">
        <v>217</v>
      </c>
      <c r="F228" s="28">
        <v>228</v>
      </c>
      <c r="G228" s="28">
        <v>331</v>
      </c>
      <c r="H228" s="28">
        <v>222</v>
      </c>
      <c r="I228" s="28">
        <v>226</v>
      </c>
      <c r="J228" s="28">
        <v>217</v>
      </c>
      <c r="K228" s="28">
        <v>226</v>
      </c>
      <c r="L228" s="28">
        <v>343</v>
      </c>
      <c r="M228" s="28">
        <v>222</v>
      </c>
      <c r="N228" s="28">
        <v>234</v>
      </c>
      <c r="O228" s="28">
        <v>228</v>
      </c>
      <c r="P228" s="32"/>
    </row>
    <row r="229" spans="2:17" ht="20.100000000000001" customHeight="1" x14ac:dyDescent="0.2">
      <c r="B229" s="56"/>
      <c r="C229" s="33" t="s">
        <v>214</v>
      </c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32"/>
    </row>
    <row r="230" spans="2:17" ht="20.100000000000001" customHeight="1" x14ac:dyDescent="0.2">
      <c r="B230" s="56"/>
      <c r="C230" s="33" t="s">
        <v>214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32"/>
    </row>
    <row r="231" spans="2:17" ht="20.100000000000001" customHeight="1" x14ac:dyDescent="0.2">
      <c r="B231" s="56"/>
      <c r="C231" s="34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32"/>
    </row>
    <row r="232" spans="2:17" ht="20.100000000000001" customHeight="1" thickBot="1" x14ac:dyDescent="0.35">
      <c r="B232" s="71" t="s">
        <v>132</v>
      </c>
      <c r="C232" s="45"/>
      <c r="D232" s="48">
        <f>SUM(D221:D231)</f>
        <v>1626</v>
      </c>
      <c r="E232" s="48">
        <f t="shared" ref="E232:O232" si="26">SUM(E221:E231)</f>
        <v>1626</v>
      </c>
      <c r="F232" s="48">
        <f t="shared" si="26"/>
        <v>1699</v>
      </c>
      <c r="G232" s="48">
        <f t="shared" si="26"/>
        <v>2318</v>
      </c>
      <c r="H232" s="48">
        <f t="shared" si="26"/>
        <v>1646</v>
      </c>
      <c r="I232" s="48">
        <f t="shared" si="26"/>
        <v>1662</v>
      </c>
      <c r="J232" s="48">
        <f t="shared" si="26"/>
        <v>1626</v>
      </c>
      <c r="K232" s="48">
        <f t="shared" si="26"/>
        <v>2032</v>
      </c>
      <c r="L232" s="48">
        <f t="shared" si="26"/>
        <v>2707</v>
      </c>
      <c r="M232" s="48">
        <f t="shared" si="26"/>
        <v>2053</v>
      </c>
      <c r="N232" s="48">
        <f t="shared" si="26"/>
        <v>2064</v>
      </c>
      <c r="O232" s="48">
        <f t="shared" si="26"/>
        <v>1670</v>
      </c>
      <c r="P232" s="101">
        <f>SUM(P221:P231)</f>
        <v>16717</v>
      </c>
    </row>
    <row r="233" spans="2:17" ht="20.100000000000001" customHeight="1" x14ac:dyDescent="0.25">
      <c r="B233" s="60"/>
      <c r="C233" s="16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</row>
    <row r="234" spans="2:17" ht="20.100000000000001" customHeight="1" x14ac:dyDescent="0.3">
      <c r="B234" s="75" t="s">
        <v>192</v>
      </c>
      <c r="C234" s="46"/>
      <c r="D234" s="48">
        <v>200</v>
      </c>
      <c r="E234" s="48">
        <v>200</v>
      </c>
      <c r="F234" s="48">
        <v>200</v>
      </c>
      <c r="G234" s="48">
        <v>200</v>
      </c>
      <c r="H234" s="48">
        <v>200</v>
      </c>
      <c r="I234" s="48">
        <v>200</v>
      </c>
      <c r="J234" s="48">
        <v>200</v>
      </c>
      <c r="K234" s="48">
        <v>200</v>
      </c>
      <c r="L234" s="48">
        <v>200</v>
      </c>
      <c r="M234" s="48">
        <v>200</v>
      </c>
      <c r="N234" s="48">
        <v>200</v>
      </c>
      <c r="O234" s="48">
        <v>200</v>
      </c>
      <c r="P234" s="101">
        <f>SUM(D234:O234)</f>
        <v>2400</v>
      </c>
      <c r="Q234" s="3" t="s">
        <v>69</v>
      </c>
    </row>
    <row r="235" spans="2:17" ht="20.100000000000001" customHeight="1" x14ac:dyDescent="0.25">
      <c r="B235" s="58"/>
      <c r="C235" s="16"/>
      <c r="D235" s="28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</row>
    <row r="236" spans="2:17" ht="20.100000000000001" customHeight="1" x14ac:dyDescent="0.25">
      <c r="B236" s="75" t="s">
        <v>193</v>
      </c>
      <c r="C236" s="46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>
        <f>SUM(D236:O236)</f>
        <v>0</v>
      </c>
    </row>
    <row r="237" spans="2:17" ht="20.100000000000001" customHeight="1" x14ac:dyDescent="0.25">
      <c r="B237" s="58"/>
      <c r="C237" s="33" t="s">
        <v>214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</row>
    <row r="238" spans="2:17" ht="20.100000000000001" customHeight="1" x14ac:dyDescent="0.25">
      <c r="B238" s="58"/>
      <c r="C238" s="33" t="s">
        <v>214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</row>
    <row r="239" spans="2:17" ht="20.100000000000001" customHeight="1" x14ac:dyDescent="0.25">
      <c r="B239" s="58"/>
      <c r="C239" s="16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</row>
    <row r="240" spans="2:17" ht="20.100000000000001" customHeight="1" thickBot="1" x14ac:dyDescent="0.35">
      <c r="B240" s="71"/>
      <c r="C240" s="89" t="s">
        <v>224</v>
      </c>
      <c r="D240" s="48">
        <f>SUM(D237:D239)</f>
        <v>0</v>
      </c>
      <c r="E240" s="48">
        <f t="shared" ref="E240:O240" si="27">SUM(E237:E239)</f>
        <v>0</v>
      </c>
      <c r="F240" s="48">
        <f t="shared" si="27"/>
        <v>0</v>
      </c>
      <c r="G240" s="48">
        <f t="shared" si="27"/>
        <v>0</v>
      </c>
      <c r="H240" s="48">
        <f t="shared" si="27"/>
        <v>0</v>
      </c>
      <c r="I240" s="48">
        <f t="shared" si="27"/>
        <v>0</v>
      </c>
      <c r="J240" s="48">
        <f t="shared" si="27"/>
        <v>0</v>
      </c>
      <c r="K240" s="48">
        <f t="shared" si="27"/>
        <v>0</v>
      </c>
      <c r="L240" s="48">
        <f t="shared" si="27"/>
        <v>0</v>
      </c>
      <c r="M240" s="48">
        <f t="shared" si="27"/>
        <v>0</v>
      </c>
      <c r="N240" s="48">
        <f t="shared" si="27"/>
        <v>0</v>
      </c>
      <c r="O240" s="48">
        <f t="shared" si="27"/>
        <v>0</v>
      </c>
      <c r="P240" s="101">
        <f>SUM(D240:O240)</f>
        <v>0</v>
      </c>
    </row>
    <row r="241" spans="2:16" ht="20.100000000000001" customHeight="1" x14ac:dyDescent="0.25">
      <c r="B241" s="60"/>
      <c r="C241" s="16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</row>
    <row r="242" spans="2:16" ht="20.100000000000001" customHeight="1" x14ac:dyDescent="0.25">
      <c r="B242" s="65" t="s">
        <v>131</v>
      </c>
      <c r="C242" s="16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</row>
    <row r="243" spans="2:16" ht="20.100000000000001" customHeight="1" x14ac:dyDescent="0.2">
      <c r="B243" s="56"/>
      <c r="C243" s="37" t="s">
        <v>95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0</v>
      </c>
      <c r="P243" s="32">
        <f>SUM(D243:O243)</f>
        <v>0</v>
      </c>
    </row>
    <row r="244" spans="2:16" ht="20.100000000000001" customHeight="1" x14ac:dyDescent="0.2">
      <c r="B244" s="56"/>
      <c r="C244" s="37" t="s">
        <v>92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>
        <f>SUM(D244:O244)</f>
        <v>0</v>
      </c>
    </row>
    <row r="245" spans="2:16" ht="20.100000000000001" customHeight="1" x14ac:dyDescent="0.2">
      <c r="B245" s="56"/>
      <c r="C245" s="37" t="s">
        <v>91</v>
      </c>
      <c r="D245" s="32">
        <v>100</v>
      </c>
      <c r="E245" s="32">
        <v>100</v>
      </c>
      <c r="F245" s="32">
        <v>100</v>
      </c>
      <c r="G245" s="32">
        <v>100</v>
      </c>
      <c r="H245" s="32">
        <v>100</v>
      </c>
      <c r="I245" s="32">
        <v>100</v>
      </c>
      <c r="J245" s="32">
        <v>100</v>
      </c>
      <c r="K245" s="32">
        <v>100</v>
      </c>
      <c r="L245" s="32">
        <v>100</v>
      </c>
      <c r="M245" s="32">
        <v>100</v>
      </c>
      <c r="N245" s="32">
        <v>100</v>
      </c>
      <c r="O245" s="32">
        <v>100</v>
      </c>
      <c r="P245" s="32">
        <f>SUM(D245:O245)</f>
        <v>1200</v>
      </c>
    </row>
    <row r="246" spans="2:16" ht="20.100000000000001" customHeight="1" x14ac:dyDescent="0.2">
      <c r="B246" s="56"/>
      <c r="C246" s="37" t="s">
        <v>98</v>
      </c>
      <c r="D246" s="32">
        <v>200</v>
      </c>
      <c r="E246" s="32">
        <v>200</v>
      </c>
      <c r="F246" s="32">
        <v>200</v>
      </c>
      <c r="G246" s="32">
        <v>200</v>
      </c>
      <c r="H246" s="32">
        <v>200</v>
      </c>
      <c r="I246" s="32">
        <v>200</v>
      </c>
      <c r="J246" s="32">
        <v>200</v>
      </c>
      <c r="K246" s="32">
        <v>200</v>
      </c>
      <c r="L246" s="32">
        <v>200</v>
      </c>
      <c r="M246" s="32">
        <v>200</v>
      </c>
      <c r="N246" s="32">
        <v>200</v>
      </c>
      <c r="O246" s="32">
        <v>200</v>
      </c>
      <c r="P246" s="32">
        <f>SUM(D246:O246)</f>
        <v>2400</v>
      </c>
    </row>
    <row r="247" spans="2:16" ht="20.100000000000001" customHeight="1" x14ac:dyDescent="0.2">
      <c r="B247" s="56"/>
      <c r="C247" s="38" t="s">
        <v>97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</row>
    <row r="248" spans="2:16" ht="20.100000000000001" customHeight="1" x14ac:dyDescent="0.2">
      <c r="B248" s="56"/>
      <c r="C248" s="33" t="s">
        <v>214</v>
      </c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</row>
    <row r="249" spans="2:16" ht="20.100000000000001" customHeight="1" x14ac:dyDescent="0.2">
      <c r="B249" s="56"/>
      <c r="C249" s="37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</row>
    <row r="250" spans="2:16" ht="20.100000000000001" customHeight="1" thickBot="1" x14ac:dyDescent="0.35">
      <c r="B250" s="71" t="s">
        <v>130</v>
      </c>
      <c r="C250" s="45"/>
      <c r="D250" s="48">
        <f>SUM(D243:D249)</f>
        <v>300</v>
      </c>
      <c r="E250" s="48">
        <f t="shared" ref="E250:O250" si="28">SUM(E243:E249)</f>
        <v>300</v>
      </c>
      <c r="F250" s="48">
        <f t="shared" si="28"/>
        <v>300</v>
      </c>
      <c r="G250" s="48">
        <f t="shared" si="28"/>
        <v>300</v>
      </c>
      <c r="H250" s="48">
        <f t="shared" si="28"/>
        <v>300</v>
      </c>
      <c r="I250" s="48">
        <f t="shared" si="28"/>
        <v>300</v>
      </c>
      <c r="J250" s="48">
        <f t="shared" si="28"/>
        <v>300</v>
      </c>
      <c r="K250" s="48">
        <f t="shared" si="28"/>
        <v>300</v>
      </c>
      <c r="L250" s="48">
        <f t="shared" si="28"/>
        <v>300</v>
      </c>
      <c r="M250" s="48">
        <f t="shared" si="28"/>
        <v>300</v>
      </c>
      <c r="N250" s="48">
        <f t="shared" si="28"/>
        <v>300</v>
      </c>
      <c r="O250" s="48">
        <f t="shared" si="28"/>
        <v>300</v>
      </c>
      <c r="P250" s="101">
        <f>SUM(D250:O250)</f>
        <v>3600</v>
      </c>
    </row>
    <row r="251" spans="2:16" ht="20.100000000000001" customHeight="1" x14ac:dyDescent="0.25">
      <c r="B251" s="60"/>
      <c r="C251" s="16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</row>
    <row r="252" spans="2:16" ht="20.100000000000001" customHeight="1" x14ac:dyDescent="0.25">
      <c r="B252" s="65" t="s">
        <v>129</v>
      </c>
      <c r="C252" s="16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</row>
    <row r="253" spans="2:16" ht="20.100000000000001" customHeight="1" x14ac:dyDescent="0.2">
      <c r="B253" s="56"/>
      <c r="C253" s="37" t="s">
        <v>95</v>
      </c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>
        <f t="shared" ref="P253:P258" si="29">SUM(D253:O253)</f>
        <v>0</v>
      </c>
    </row>
    <row r="254" spans="2:16" ht="20.100000000000001" customHeight="1" x14ac:dyDescent="0.2">
      <c r="B254" s="56"/>
      <c r="C254" s="37" t="s">
        <v>92</v>
      </c>
      <c r="D254" s="32">
        <v>250</v>
      </c>
      <c r="E254" s="32">
        <v>250</v>
      </c>
      <c r="F254" s="32">
        <v>250</v>
      </c>
      <c r="G254" s="32">
        <v>250</v>
      </c>
      <c r="H254" s="32">
        <v>250</v>
      </c>
      <c r="I254" s="32">
        <v>250</v>
      </c>
      <c r="J254" s="32">
        <v>250</v>
      </c>
      <c r="K254" s="32">
        <v>250</v>
      </c>
      <c r="L254" s="32">
        <v>250</v>
      </c>
      <c r="M254" s="32">
        <v>250</v>
      </c>
      <c r="N254" s="32">
        <v>250</v>
      </c>
      <c r="O254" s="32">
        <v>250</v>
      </c>
      <c r="P254" s="32">
        <f t="shared" si="29"/>
        <v>3000</v>
      </c>
    </row>
    <row r="255" spans="2:16" ht="20.100000000000001" customHeight="1" x14ac:dyDescent="0.2">
      <c r="B255" s="56"/>
      <c r="C255" s="37" t="s">
        <v>108</v>
      </c>
      <c r="D255" s="32">
        <v>250</v>
      </c>
      <c r="E255" s="32">
        <v>250</v>
      </c>
      <c r="F255" s="32">
        <v>250</v>
      </c>
      <c r="G255" s="32">
        <v>250</v>
      </c>
      <c r="H255" s="32">
        <v>250</v>
      </c>
      <c r="I255" s="32">
        <v>250</v>
      </c>
      <c r="J255" s="32">
        <v>250</v>
      </c>
      <c r="K255" s="32">
        <v>250</v>
      </c>
      <c r="L255" s="32">
        <v>250</v>
      </c>
      <c r="M255" s="32">
        <v>250</v>
      </c>
      <c r="N255" s="32">
        <v>250</v>
      </c>
      <c r="O255" s="32">
        <v>250</v>
      </c>
      <c r="P255" s="32">
        <f t="shared" si="29"/>
        <v>3000</v>
      </c>
    </row>
    <row r="256" spans="2:16" ht="20.100000000000001" customHeight="1" x14ac:dyDescent="0.2">
      <c r="B256" s="56"/>
      <c r="C256" s="37" t="s">
        <v>90</v>
      </c>
      <c r="D256" s="32">
        <v>250</v>
      </c>
      <c r="E256" s="32">
        <v>250</v>
      </c>
      <c r="F256" s="32">
        <v>250</v>
      </c>
      <c r="G256" s="32">
        <v>250</v>
      </c>
      <c r="H256" s="32">
        <v>250</v>
      </c>
      <c r="I256" s="32">
        <v>250</v>
      </c>
      <c r="J256" s="32">
        <v>250</v>
      </c>
      <c r="K256" s="32">
        <v>250</v>
      </c>
      <c r="L256" s="32">
        <v>250</v>
      </c>
      <c r="M256" s="32">
        <v>250</v>
      </c>
      <c r="N256" s="32">
        <v>250</v>
      </c>
      <c r="O256" s="32">
        <v>250</v>
      </c>
      <c r="P256" s="32">
        <f t="shared" si="29"/>
        <v>3000</v>
      </c>
    </row>
    <row r="257" spans="2:16" ht="20.100000000000001" customHeight="1" x14ac:dyDescent="0.2">
      <c r="B257" s="56"/>
      <c r="C257" s="37" t="s">
        <v>98</v>
      </c>
      <c r="D257" s="32"/>
      <c r="E257" s="32"/>
      <c r="F257" s="32"/>
      <c r="G257" s="32"/>
      <c r="H257" s="32"/>
      <c r="I257" s="32"/>
      <c r="J257" s="32">
        <v>125</v>
      </c>
      <c r="K257" s="32">
        <v>125</v>
      </c>
      <c r="L257" s="32">
        <v>125</v>
      </c>
      <c r="M257" s="32">
        <v>125</v>
      </c>
      <c r="N257" s="32">
        <v>125</v>
      </c>
      <c r="O257" s="32">
        <v>125</v>
      </c>
      <c r="P257" s="32">
        <f t="shared" si="29"/>
        <v>750</v>
      </c>
    </row>
    <row r="258" spans="2:16" ht="20.100000000000001" customHeight="1" x14ac:dyDescent="0.2">
      <c r="B258" s="56"/>
      <c r="C258" s="37" t="s">
        <v>110</v>
      </c>
      <c r="D258" s="32">
        <v>100</v>
      </c>
      <c r="E258" s="32">
        <v>100</v>
      </c>
      <c r="F258" s="32">
        <v>100</v>
      </c>
      <c r="G258" s="32">
        <v>100</v>
      </c>
      <c r="H258" s="32">
        <v>100</v>
      </c>
      <c r="I258" s="32">
        <v>100</v>
      </c>
      <c r="J258" s="32">
        <v>100</v>
      </c>
      <c r="K258" s="32">
        <v>100</v>
      </c>
      <c r="L258" s="32">
        <v>100</v>
      </c>
      <c r="M258" s="32">
        <v>100</v>
      </c>
      <c r="N258" s="32">
        <v>100</v>
      </c>
      <c r="O258" s="32">
        <v>100</v>
      </c>
      <c r="P258" s="32">
        <f t="shared" si="29"/>
        <v>1200</v>
      </c>
    </row>
    <row r="259" spans="2:16" ht="20.100000000000001" customHeight="1" x14ac:dyDescent="0.2">
      <c r="B259" s="56"/>
      <c r="C259" s="33" t="s">
        <v>252</v>
      </c>
      <c r="D259" s="32">
        <v>100</v>
      </c>
      <c r="E259" s="32">
        <v>100</v>
      </c>
      <c r="F259" s="32">
        <v>100</v>
      </c>
      <c r="G259" s="32">
        <v>100</v>
      </c>
      <c r="H259" s="32">
        <v>100</v>
      </c>
      <c r="I259" s="32">
        <v>100</v>
      </c>
      <c r="J259" s="32">
        <v>100</v>
      </c>
      <c r="K259" s="32">
        <v>100</v>
      </c>
      <c r="L259" s="32">
        <v>100</v>
      </c>
      <c r="M259" s="32">
        <v>100</v>
      </c>
      <c r="N259" s="32">
        <v>100</v>
      </c>
      <c r="O259" s="32">
        <v>100</v>
      </c>
      <c r="P259" s="32">
        <f>SUM(D259:O259)</f>
        <v>1200</v>
      </c>
    </row>
    <row r="260" spans="2:16" ht="20.100000000000001" customHeight="1" x14ac:dyDescent="0.2">
      <c r="B260" s="56"/>
      <c r="C260" s="33" t="s">
        <v>275</v>
      </c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>
        <f>SUM(D260:O260)</f>
        <v>0</v>
      </c>
    </row>
    <row r="261" spans="2:16" ht="20.100000000000001" customHeight="1" x14ac:dyDescent="0.2">
      <c r="B261" s="56"/>
      <c r="C261" s="37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</row>
    <row r="262" spans="2:16" ht="20.100000000000001" customHeight="1" thickBot="1" x14ac:dyDescent="0.35">
      <c r="B262" s="71" t="s">
        <v>128</v>
      </c>
      <c r="C262" s="45"/>
      <c r="D262" s="48">
        <f>SUM(D253:D261)</f>
        <v>950</v>
      </c>
      <c r="E262" s="48">
        <f t="shared" ref="E262:O262" si="30">SUM(E253:E261)</f>
        <v>950</v>
      </c>
      <c r="F262" s="48">
        <f t="shared" si="30"/>
        <v>950</v>
      </c>
      <c r="G262" s="48">
        <f t="shared" si="30"/>
        <v>950</v>
      </c>
      <c r="H262" s="48">
        <f t="shared" si="30"/>
        <v>950</v>
      </c>
      <c r="I262" s="48">
        <f t="shared" si="30"/>
        <v>950</v>
      </c>
      <c r="J262" s="48">
        <f t="shared" si="30"/>
        <v>1075</v>
      </c>
      <c r="K262" s="48">
        <f t="shared" si="30"/>
        <v>1075</v>
      </c>
      <c r="L262" s="48">
        <f t="shared" si="30"/>
        <v>1075</v>
      </c>
      <c r="M262" s="48">
        <f t="shared" si="30"/>
        <v>1075</v>
      </c>
      <c r="N262" s="48">
        <f t="shared" si="30"/>
        <v>1075</v>
      </c>
      <c r="O262" s="48">
        <f t="shared" si="30"/>
        <v>1075</v>
      </c>
      <c r="P262" s="101">
        <f>SUM(D262:O262)</f>
        <v>12150</v>
      </c>
    </row>
    <row r="263" spans="2:16" ht="20.100000000000001" customHeight="1" x14ac:dyDescent="0.25">
      <c r="B263" s="60"/>
      <c r="C263" s="16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</row>
    <row r="264" spans="2:16" ht="20.100000000000001" customHeight="1" x14ac:dyDescent="0.25">
      <c r="B264" s="75" t="s">
        <v>47</v>
      </c>
      <c r="C264" s="46"/>
      <c r="D264" s="32" t="s">
        <v>69</v>
      </c>
      <c r="E264" s="32" t="s">
        <v>69</v>
      </c>
      <c r="F264" s="32" t="s">
        <v>69</v>
      </c>
      <c r="G264" s="32" t="s">
        <v>69</v>
      </c>
      <c r="H264" s="32"/>
      <c r="I264" s="32"/>
      <c r="J264" s="32"/>
      <c r="K264" s="32"/>
      <c r="L264" s="32"/>
      <c r="M264" s="32"/>
      <c r="N264" s="32"/>
      <c r="O264" s="32"/>
      <c r="P264" s="32"/>
    </row>
    <row r="265" spans="2:16" ht="20.100000000000001" customHeight="1" x14ac:dyDescent="0.2">
      <c r="B265" s="56"/>
      <c r="C265" s="37" t="s">
        <v>124</v>
      </c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</row>
    <row r="266" spans="2:16" ht="20.100000000000001" customHeight="1" x14ac:dyDescent="0.2">
      <c r="B266" s="56"/>
      <c r="C266" s="34" t="s">
        <v>122</v>
      </c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</row>
    <row r="267" spans="2:16" ht="20.100000000000001" customHeight="1" x14ac:dyDescent="0.2">
      <c r="B267" s="56"/>
      <c r="C267" s="34" t="s">
        <v>121</v>
      </c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</row>
    <row r="268" spans="2:16" ht="20.100000000000001" customHeight="1" x14ac:dyDescent="0.2">
      <c r="B268" s="56"/>
      <c r="C268" s="34" t="s">
        <v>127</v>
      </c>
      <c r="D268" s="32">
        <v>2459</v>
      </c>
      <c r="E268" s="32">
        <v>2233</v>
      </c>
      <c r="F268" s="32">
        <v>2265</v>
      </c>
      <c r="G268" s="32">
        <v>3655</v>
      </c>
      <c r="H268" s="32">
        <v>2477</v>
      </c>
      <c r="I268" s="32">
        <v>2096</v>
      </c>
      <c r="J268" s="32">
        <v>2683</v>
      </c>
      <c r="K268" s="32">
        <v>1508</v>
      </c>
      <c r="L268" s="32">
        <v>2459</v>
      </c>
      <c r="M268" s="32">
        <v>2100</v>
      </c>
      <c r="N268" s="32">
        <v>2100</v>
      </c>
      <c r="O268" s="32">
        <v>2100</v>
      </c>
      <c r="P268" s="32">
        <f t="shared" ref="P268" si="31">SUM(D268:O268)</f>
        <v>28135</v>
      </c>
    </row>
    <row r="269" spans="2:16" ht="20.100000000000001" customHeight="1" x14ac:dyDescent="0.2">
      <c r="B269" s="56"/>
      <c r="C269" s="34" t="s">
        <v>123</v>
      </c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</row>
    <row r="270" spans="2:16" ht="20.100000000000001" customHeight="1" x14ac:dyDescent="0.2">
      <c r="B270" s="56"/>
      <c r="C270" s="37" t="s">
        <v>110</v>
      </c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</row>
    <row r="271" spans="2:16" ht="20.100000000000001" customHeight="1" x14ac:dyDescent="0.2">
      <c r="B271" s="56"/>
      <c r="C271" s="37" t="s">
        <v>191</v>
      </c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</row>
    <row r="272" spans="2:16" ht="20.100000000000001" customHeight="1" x14ac:dyDescent="0.2">
      <c r="B272" s="56"/>
      <c r="C272" s="33" t="s">
        <v>214</v>
      </c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</row>
    <row r="273" spans="2:17" ht="20.100000000000001" customHeight="1" x14ac:dyDescent="0.2">
      <c r="B273" s="56"/>
      <c r="C273" s="33" t="s">
        <v>214</v>
      </c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</row>
    <row r="274" spans="2:17" ht="20.100000000000001" customHeight="1" x14ac:dyDescent="0.2">
      <c r="B274" s="56"/>
      <c r="C274" s="37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</row>
    <row r="275" spans="2:17" ht="20.100000000000001" customHeight="1" thickBot="1" x14ac:dyDescent="0.35">
      <c r="B275" s="71" t="s">
        <v>126</v>
      </c>
      <c r="C275" s="45"/>
      <c r="D275" s="48">
        <f>SUM(D264:D271)</f>
        <v>2459</v>
      </c>
      <c r="E275" s="48">
        <f t="shared" ref="E275:J275" si="32">SUM(E264:E270)</f>
        <v>2233</v>
      </c>
      <c r="F275" s="48">
        <f t="shared" si="32"/>
        <v>2265</v>
      </c>
      <c r="G275" s="48">
        <f t="shared" si="32"/>
        <v>3655</v>
      </c>
      <c r="H275" s="48">
        <f t="shared" si="32"/>
        <v>2477</v>
      </c>
      <c r="I275" s="48">
        <f t="shared" si="32"/>
        <v>2096</v>
      </c>
      <c r="J275" s="48">
        <f t="shared" si="32"/>
        <v>2683</v>
      </c>
      <c r="K275" s="48">
        <f>SUM(K265:K270)</f>
        <v>1508</v>
      </c>
      <c r="L275" s="48">
        <f>SUM(L264:L270)</f>
        <v>2459</v>
      </c>
      <c r="M275" s="48">
        <f>SUM(M264:M270)</f>
        <v>2100</v>
      </c>
      <c r="N275" s="48">
        <f>SUM(N264:N270)</f>
        <v>2100</v>
      </c>
      <c r="O275" s="48">
        <f>SUM(O264:O270)</f>
        <v>2100</v>
      </c>
      <c r="P275" s="101">
        <f>SUM(D275:O275)</f>
        <v>28135</v>
      </c>
    </row>
    <row r="276" spans="2:17" ht="20.100000000000001" customHeight="1" x14ac:dyDescent="0.25">
      <c r="B276" s="60"/>
      <c r="C276" s="16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</row>
    <row r="277" spans="2:17" ht="20.100000000000001" customHeight="1" x14ac:dyDescent="0.25">
      <c r="B277" s="75" t="s">
        <v>125</v>
      </c>
      <c r="C277" s="46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</row>
    <row r="278" spans="2:17" ht="20.100000000000001" customHeight="1" x14ac:dyDescent="0.2">
      <c r="B278" s="56"/>
      <c r="C278" s="37" t="s">
        <v>124</v>
      </c>
      <c r="D278" s="28">
        <v>4166</v>
      </c>
      <c r="E278" s="28">
        <v>4166</v>
      </c>
      <c r="F278" s="28">
        <v>4166</v>
      </c>
      <c r="G278" s="28">
        <v>4166</v>
      </c>
      <c r="H278" s="28">
        <v>4166</v>
      </c>
      <c r="I278" s="28">
        <v>4166</v>
      </c>
      <c r="J278" s="28">
        <v>4166</v>
      </c>
      <c r="K278" s="28">
        <v>4166</v>
      </c>
      <c r="L278" s="28">
        <v>4166</v>
      </c>
      <c r="M278" s="28">
        <v>4166</v>
      </c>
      <c r="N278" s="28">
        <v>4170</v>
      </c>
      <c r="O278" s="28">
        <v>4170</v>
      </c>
      <c r="P278" s="32">
        <f t="shared" ref="P278:P287" si="33">SUM(D278:O278)</f>
        <v>50000</v>
      </c>
      <c r="Q278" s="3" t="s">
        <v>69</v>
      </c>
    </row>
    <row r="279" spans="2:17" ht="20.100000000000001" customHeight="1" x14ac:dyDescent="0.2">
      <c r="B279" s="56"/>
      <c r="C279" s="37" t="s">
        <v>123</v>
      </c>
      <c r="D279" s="28">
        <v>3125</v>
      </c>
      <c r="E279" s="28">
        <v>3125</v>
      </c>
      <c r="F279" s="28">
        <v>3125</v>
      </c>
      <c r="G279" s="28">
        <v>3125</v>
      </c>
      <c r="H279" s="28">
        <v>3218</v>
      </c>
      <c r="I279" s="28">
        <v>3218</v>
      </c>
      <c r="J279" s="28">
        <v>3218</v>
      </c>
      <c r="K279" s="28">
        <v>3218</v>
      </c>
      <c r="L279" s="28">
        <v>3218</v>
      </c>
      <c r="M279" s="28">
        <v>3218</v>
      </c>
      <c r="N279" s="28">
        <v>3218</v>
      </c>
      <c r="O279" s="28">
        <v>3218</v>
      </c>
      <c r="P279" s="32">
        <f>SUM(D279:O279)</f>
        <v>38244</v>
      </c>
    </row>
    <row r="280" spans="2:17" ht="20.100000000000001" customHeight="1" x14ac:dyDescent="0.2">
      <c r="B280" s="56"/>
      <c r="C280" s="37" t="s">
        <v>117</v>
      </c>
      <c r="D280" s="28">
        <v>1083</v>
      </c>
      <c r="E280" s="28">
        <v>1083</v>
      </c>
      <c r="F280" s="28">
        <v>1083</v>
      </c>
      <c r="G280" s="28">
        <v>1083</v>
      </c>
      <c r="H280" s="28">
        <v>1083</v>
      </c>
      <c r="I280" s="28">
        <v>1083</v>
      </c>
      <c r="J280" s="28">
        <v>1083</v>
      </c>
      <c r="K280" s="28">
        <v>1115</v>
      </c>
      <c r="L280" s="28">
        <v>1115</v>
      </c>
      <c r="M280" s="28">
        <v>1115</v>
      </c>
      <c r="N280" s="28">
        <v>1115</v>
      </c>
      <c r="O280" s="28">
        <v>1115</v>
      </c>
      <c r="P280" s="28">
        <f t="shared" si="33"/>
        <v>13156</v>
      </c>
    </row>
    <row r="281" spans="2:17" ht="20.100000000000001" customHeight="1" x14ac:dyDescent="0.2">
      <c r="B281" s="56"/>
      <c r="C281" s="34" t="s">
        <v>122</v>
      </c>
      <c r="D281" s="28">
        <v>6250</v>
      </c>
      <c r="E281" s="28">
        <v>6250</v>
      </c>
      <c r="F281" s="28">
        <v>6250</v>
      </c>
      <c r="G281" s="28">
        <v>6250</v>
      </c>
      <c r="H281" s="28">
        <v>6250</v>
      </c>
      <c r="I281" s="28">
        <v>6250</v>
      </c>
      <c r="J281" s="28">
        <v>6250</v>
      </c>
      <c r="K281" s="28">
        <v>6250</v>
      </c>
      <c r="L281" s="28">
        <v>6250</v>
      </c>
      <c r="M281" s="28">
        <v>6250</v>
      </c>
      <c r="N281" s="28">
        <v>6250</v>
      </c>
      <c r="O281" s="28">
        <v>6250</v>
      </c>
      <c r="P281" s="32">
        <f t="shared" si="33"/>
        <v>75000</v>
      </c>
    </row>
    <row r="282" spans="2:17" ht="20.100000000000001" customHeight="1" x14ac:dyDescent="0.2">
      <c r="B282" s="56"/>
      <c r="C282" s="34" t="s">
        <v>121</v>
      </c>
      <c r="D282" s="28"/>
      <c r="E282" s="28"/>
      <c r="F282" s="28"/>
      <c r="G282" s="28">
        <v>4416</v>
      </c>
      <c r="H282" s="28">
        <v>4416</v>
      </c>
      <c r="I282" s="28">
        <v>4416</v>
      </c>
      <c r="J282" s="28">
        <v>4416</v>
      </c>
      <c r="K282" s="28">
        <v>4416</v>
      </c>
      <c r="L282" s="28">
        <v>4416</v>
      </c>
      <c r="M282" s="28">
        <v>4416</v>
      </c>
      <c r="N282" s="28">
        <v>4420</v>
      </c>
      <c r="O282" s="28">
        <v>4420</v>
      </c>
      <c r="P282" s="32">
        <f t="shared" si="33"/>
        <v>39752</v>
      </c>
    </row>
    <row r="283" spans="2:17" ht="20.100000000000001" customHeight="1" x14ac:dyDescent="0.2">
      <c r="B283" s="56"/>
      <c r="C283" s="34" t="s">
        <v>120</v>
      </c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32">
        <f t="shared" si="33"/>
        <v>0</v>
      </c>
    </row>
    <row r="284" spans="2:17" ht="20.100000000000001" customHeight="1" x14ac:dyDescent="0.2">
      <c r="B284" s="56"/>
      <c r="C284" s="34" t="s">
        <v>110</v>
      </c>
      <c r="D284" s="28">
        <v>2860</v>
      </c>
      <c r="E284" s="28">
        <v>2860</v>
      </c>
      <c r="F284" s="28">
        <v>2860</v>
      </c>
      <c r="G284" s="28">
        <v>2860</v>
      </c>
      <c r="H284" s="28">
        <v>2860</v>
      </c>
      <c r="I284" s="28">
        <v>2860</v>
      </c>
      <c r="J284" s="28">
        <v>2945</v>
      </c>
      <c r="K284" s="28">
        <v>2945</v>
      </c>
      <c r="L284" s="28">
        <v>2945</v>
      </c>
      <c r="M284" s="28">
        <v>2945</v>
      </c>
      <c r="N284" s="28">
        <v>2945</v>
      </c>
      <c r="O284" s="28">
        <v>2945</v>
      </c>
      <c r="P284" s="32">
        <f t="shared" si="33"/>
        <v>34830</v>
      </c>
    </row>
    <row r="285" spans="2:17" ht="20.100000000000001" customHeight="1" x14ac:dyDescent="0.2">
      <c r="B285" s="56"/>
      <c r="C285" s="34" t="s">
        <v>253</v>
      </c>
      <c r="D285" s="28">
        <v>100</v>
      </c>
      <c r="E285" s="28">
        <v>100</v>
      </c>
      <c r="F285" s="28">
        <v>100</v>
      </c>
      <c r="G285" s="28">
        <v>100</v>
      </c>
      <c r="H285" s="28">
        <v>100</v>
      </c>
      <c r="I285" s="28">
        <v>100</v>
      </c>
      <c r="J285" s="28">
        <v>100</v>
      </c>
      <c r="K285" s="28">
        <v>100</v>
      </c>
      <c r="L285" s="28">
        <v>100</v>
      </c>
      <c r="M285" s="28">
        <v>100</v>
      </c>
      <c r="N285" s="28">
        <v>100</v>
      </c>
      <c r="O285" s="28">
        <v>100</v>
      </c>
      <c r="P285" s="32">
        <f t="shared" si="33"/>
        <v>1200</v>
      </c>
    </row>
    <row r="286" spans="2:17" ht="20.100000000000001" customHeight="1" x14ac:dyDescent="0.2">
      <c r="B286" s="56"/>
      <c r="C286" s="34" t="s">
        <v>191</v>
      </c>
      <c r="D286" s="28">
        <v>3213</v>
      </c>
      <c r="E286" s="28">
        <v>3213</v>
      </c>
      <c r="F286" s="28">
        <v>3213</v>
      </c>
      <c r="G286" s="28">
        <v>3213</v>
      </c>
      <c r="H286" s="28">
        <v>3213</v>
      </c>
      <c r="I286" s="28">
        <v>3213</v>
      </c>
      <c r="J286" s="28">
        <v>3213</v>
      </c>
      <c r="K286" s="28">
        <v>3213</v>
      </c>
      <c r="L286" s="28">
        <v>3213</v>
      </c>
      <c r="M286" s="28">
        <v>3213</v>
      </c>
      <c r="N286" s="28">
        <v>3213</v>
      </c>
      <c r="O286" s="28">
        <v>3213</v>
      </c>
      <c r="P286" s="32">
        <f t="shared" si="33"/>
        <v>38556</v>
      </c>
    </row>
    <row r="287" spans="2:17" ht="20.100000000000001" customHeight="1" x14ac:dyDescent="0.2">
      <c r="B287" s="56"/>
      <c r="C287" s="34" t="s">
        <v>98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 t="s">
        <v>69</v>
      </c>
      <c r="L287" s="28">
        <v>2000</v>
      </c>
      <c r="M287" s="28">
        <v>2000</v>
      </c>
      <c r="N287" s="28">
        <v>2000</v>
      </c>
      <c r="O287" s="28">
        <v>0</v>
      </c>
      <c r="P287" s="32">
        <f t="shared" si="33"/>
        <v>6000</v>
      </c>
    </row>
    <row r="288" spans="2:17" ht="20.100000000000001" customHeight="1" x14ac:dyDescent="0.2">
      <c r="B288" s="56"/>
      <c r="C288" s="33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>
        <v>5000</v>
      </c>
    </row>
    <row r="289" spans="2:16" ht="20.100000000000001" customHeight="1" x14ac:dyDescent="0.2">
      <c r="B289" s="56"/>
      <c r="C289" s="33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>
        <v>5000</v>
      </c>
    </row>
    <row r="290" spans="2:16" ht="20.100000000000001" customHeight="1" x14ac:dyDescent="0.2">
      <c r="B290" s="56"/>
      <c r="C290" s="34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</row>
    <row r="291" spans="2:16" ht="20.100000000000001" customHeight="1" thickBot="1" x14ac:dyDescent="0.35">
      <c r="B291" s="71" t="s">
        <v>119</v>
      </c>
      <c r="C291" s="45"/>
      <c r="D291" s="48">
        <f>SUM(D278:D289)</f>
        <v>20797</v>
      </c>
      <c r="E291" s="48">
        <f t="shared" ref="E291:K291" si="34">SUM(E278:E287)</f>
        <v>20797</v>
      </c>
      <c r="F291" s="48">
        <f t="shared" si="34"/>
        <v>20797</v>
      </c>
      <c r="G291" s="48">
        <f t="shared" si="34"/>
        <v>25213</v>
      </c>
      <c r="H291" s="48">
        <f t="shared" si="34"/>
        <v>25306</v>
      </c>
      <c r="I291" s="48">
        <f t="shared" si="34"/>
        <v>25306</v>
      </c>
      <c r="J291" s="48">
        <f t="shared" si="34"/>
        <v>25391</v>
      </c>
      <c r="K291" s="48">
        <f t="shared" si="34"/>
        <v>25423</v>
      </c>
      <c r="L291" s="48">
        <f>SUM(L277:L287)</f>
        <v>27423</v>
      </c>
      <c r="M291" s="48">
        <f>SUM(M278:M287)</f>
        <v>27423</v>
      </c>
      <c r="N291" s="48">
        <f>SUM(N278:N287)</f>
        <v>27431</v>
      </c>
      <c r="O291" s="48">
        <f>SUM(O278:O287)</f>
        <v>25431</v>
      </c>
      <c r="P291" s="101">
        <f>SUM(P278:P290)</f>
        <v>306738</v>
      </c>
    </row>
    <row r="292" spans="2:16" ht="20.100000000000001" customHeight="1" x14ac:dyDescent="0.25">
      <c r="B292" s="60"/>
      <c r="C292" s="16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</row>
    <row r="293" spans="2:16" ht="20.100000000000001" customHeight="1" x14ac:dyDescent="0.25">
      <c r="B293" s="75" t="s">
        <v>118</v>
      </c>
      <c r="C293" s="46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</row>
    <row r="294" spans="2:16" ht="20.100000000000001" customHeight="1" x14ac:dyDescent="0.2">
      <c r="B294" s="56"/>
      <c r="C294" s="34" t="s">
        <v>110</v>
      </c>
      <c r="D294" s="32">
        <v>250</v>
      </c>
      <c r="E294" s="32">
        <v>250</v>
      </c>
      <c r="F294" s="32">
        <v>250</v>
      </c>
      <c r="G294" s="32">
        <v>250</v>
      </c>
      <c r="H294" s="32">
        <v>250</v>
      </c>
      <c r="I294" s="32">
        <v>250</v>
      </c>
      <c r="J294" s="32">
        <v>250</v>
      </c>
      <c r="K294" s="32">
        <v>250</v>
      </c>
      <c r="L294" s="32">
        <v>250</v>
      </c>
      <c r="M294" s="32">
        <v>250</v>
      </c>
      <c r="N294" s="32">
        <v>250</v>
      </c>
      <c r="O294" s="32">
        <v>250</v>
      </c>
      <c r="P294" s="32">
        <f>SUM(D294:O294)</f>
        <v>3000</v>
      </c>
    </row>
    <row r="295" spans="2:16" ht="20.100000000000001" customHeight="1" x14ac:dyDescent="0.2">
      <c r="B295" s="56"/>
      <c r="C295" s="37" t="s">
        <v>91</v>
      </c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>
        <f>SUM(D295:O295)</f>
        <v>0</v>
      </c>
    </row>
    <row r="296" spans="2:16" ht="20.100000000000001" customHeight="1" x14ac:dyDescent="0.2">
      <c r="B296" s="56"/>
      <c r="C296" s="37" t="s">
        <v>117</v>
      </c>
      <c r="D296" s="32">
        <v>41.66</v>
      </c>
      <c r="E296" s="32">
        <v>41.66</v>
      </c>
      <c r="F296" s="32">
        <v>41.66</v>
      </c>
      <c r="G296" s="32">
        <v>41.66</v>
      </c>
      <c r="H296" s="32">
        <v>41.66</v>
      </c>
      <c r="I296" s="32">
        <v>41.66</v>
      </c>
      <c r="J296" s="32">
        <v>41.66</v>
      </c>
      <c r="K296" s="32">
        <v>41.66</v>
      </c>
      <c r="L296" s="32">
        <v>41.66</v>
      </c>
      <c r="M296" s="32">
        <v>41.66</v>
      </c>
      <c r="N296" s="32">
        <v>41.66</v>
      </c>
      <c r="O296" s="32">
        <v>41.66</v>
      </c>
      <c r="P296" s="32">
        <f>SUM(D296:O296)</f>
        <v>499.91999999999985</v>
      </c>
    </row>
    <row r="297" spans="2:16" ht="20.100000000000001" customHeight="1" x14ac:dyDescent="0.2">
      <c r="B297" s="56"/>
      <c r="C297" s="37" t="s">
        <v>90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500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f>SUM(D297:O297)</f>
        <v>500</v>
      </c>
    </row>
    <row r="298" spans="2:16" ht="20.100000000000001" customHeight="1" x14ac:dyDescent="0.2">
      <c r="B298" s="56"/>
      <c r="C298" s="37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</row>
    <row r="299" spans="2:16" ht="20.100000000000001" customHeight="1" x14ac:dyDescent="0.2">
      <c r="B299" s="56"/>
      <c r="C299" s="37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</row>
    <row r="300" spans="2:16" ht="20.100000000000001" customHeight="1" x14ac:dyDescent="0.2">
      <c r="B300" s="56"/>
      <c r="C300" s="37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</row>
    <row r="301" spans="2:16" ht="20.100000000000001" customHeight="1" thickBot="1" x14ac:dyDescent="0.3">
      <c r="B301" s="71" t="s">
        <v>116</v>
      </c>
      <c r="C301" s="45"/>
      <c r="D301" s="48">
        <f t="shared" ref="D301:O301" si="35">SUM(D294:D297)</f>
        <v>291.65999999999997</v>
      </c>
      <c r="E301" s="48">
        <f t="shared" si="35"/>
        <v>291.65999999999997</v>
      </c>
      <c r="F301" s="48">
        <f t="shared" si="35"/>
        <v>291.65999999999997</v>
      </c>
      <c r="G301" s="48">
        <f t="shared" si="35"/>
        <v>291.65999999999997</v>
      </c>
      <c r="H301" s="48">
        <f t="shared" si="35"/>
        <v>291.65999999999997</v>
      </c>
      <c r="I301" s="48">
        <f t="shared" si="35"/>
        <v>291.65999999999997</v>
      </c>
      <c r="J301" s="48">
        <f t="shared" si="35"/>
        <v>791.66</v>
      </c>
      <c r="K301" s="48">
        <f t="shared" si="35"/>
        <v>291.65999999999997</v>
      </c>
      <c r="L301" s="48">
        <f t="shared" si="35"/>
        <v>291.65999999999997</v>
      </c>
      <c r="M301" s="48">
        <f t="shared" si="35"/>
        <v>291.65999999999997</v>
      </c>
      <c r="N301" s="48">
        <f t="shared" si="35"/>
        <v>291.65999999999997</v>
      </c>
      <c r="O301" s="48">
        <f t="shared" si="35"/>
        <v>291.65999999999997</v>
      </c>
      <c r="P301" s="100">
        <f>SUM(D301:O301)</f>
        <v>3999.9199999999987</v>
      </c>
    </row>
    <row r="302" spans="2:16" ht="20.100000000000001" customHeight="1" x14ac:dyDescent="0.25">
      <c r="B302" s="60"/>
      <c r="C302" s="16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</row>
    <row r="303" spans="2:16" ht="20.100000000000001" customHeight="1" x14ac:dyDescent="0.25">
      <c r="B303" s="75" t="s">
        <v>115</v>
      </c>
      <c r="C303" s="46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</row>
    <row r="304" spans="2:16" ht="20.100000000000001" customHeight="1" x14ac:dyDescent="0.2">
      <c r="B304" s="56"/>
      <c r="C304" s="37" t="s">
        <v>114</v>
      </c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>
        <f>SUM(D304:O304)</f>
        <v>0</v>
      </c>
    </row>
    <row r="305" spans="2:16" ht="20.100000000000001" customHeight="1" x14ac:dyDescent="0.2">
      <c r="B305" s="56"/>
      <c r="C305" s="37" t="s">
        <v>113</v>
      </c>
      <c r="D305" s="32">
        <v>250</v>
      </c>
      <c r="E305" s="32">
        <v>250</v>
      </c>
      <c r="F305" s="32">
        <v>250</v>
      </c>
      <c r="G305" s="32">
        <v>250</v>
      </c>
      <c r="H305" s="32">
        <v>250</v>
      </c>
      <c r="I305" s="32">
        <v>250</v>
      </c>
      <c r="J305" s="32">
        <v>250</v>
      </c>
      <c r="K305" s="32">
        <v>250</v>
      </c>
      <c r="L305" s="32">
        <v>250</v>
      </c>
      <c r="M305" s="32">
        <v>250</v>
      </c>
      <c r="N305" s="32">
        <v>250</v>
      </c>
      <c r="O305" s="32">
        <v>250</v>
      </c>
      <c r="P305" s="32">
        <f>SUM(D305:O305)</f>
        <v>3000</v>
      </c>
    </row>
    <row r="306" spans="2:16" ht="20.100000000000001" customHeight="1" x14ac:dyDescent="0.2">
      <c r="B306" s="56"/>
      <c r="C306" s="37" t="s">
        <v>220</v>
      </c>
      <c r="D306" s="32">
        <v>250</v>
      </c>
      <c r="E306" s="32">
        <v>250</v>
      </c>
      <c r="F306" s="32">
        <v>250</v>
      </c>
      <c r="G306" s="32">
        <v>250</v>
      </c>
      <c r="H306" s="32">
        <v>250</v>
      </c>
      <c r="I306" s="32">
        <v>250</v>
      </c>
      <c r="J306" s="32">
        <v>250</v>
      </c>
      <c r="K306" s="32">
        <v>250</v>
      </c>
      <c r="L306" s="32">
        <v>250</v>
      </c>
      <c r="M306" s="32">
        <v>250</v>
      </c>
      <c r="N306" s="32">
        <v>250</v>
      </c>
      <c r="O306" s="32">
        <v>250</v>
      </c>
      <c r="P306" s="32">
        <f>SUM(D306:O306)</f>
        <v>3000</v>
      </c>
    </row>
    <row r="307" spans="2:16" ht="20.100000000000001" customHeight="1" x14ac:dyDescent="0.2">
      <c r="B307" s="56"/>
      <c r="C307" s="37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</row>
    <row r="308" spans="2:16" ht="20.100000000000001" customHeight="1" x14ac:dyDescent="0.2">
      <c r="B308" s="56"/>
      <c r="C308" s="37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</row>
    <row r="309" spans="2:16" ht="20.100000000000001" customHeight="1" x14ac:dyDescent="0.2">
      <c r="B309" s="56"/>
      <c r="C309" s="37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</row>
    <row r="310" spans="2:16" ht="20.100000000000001" customHeight="1" thickBot="1" x14ac:dyDescent="0.35">
      <c r="B310" s="71" t="s">
        <v>112</v>
      </c>
      <c r="C310" s="45"/>
      <c r="D310" s="87">
        <v>550</v>
      </c>
      <c r="E310" s="87">
        <v>550</v>
      </c>
      <c r="F310" s="87">
        <v>550</v>
      </c>
      <c r="G310" s="87">
        <v>550</v>
      </c>
      <c r="H310" s="87">
        <v>550</v>
      </c>
      <c r="I310" s="87">
        <v>550</v>
      </c>
      <c r="J310" s="87">
        <v>550</v>
      </c>
      <c r="K310" s="87">
        <v>550</v>
      </c>
      <c r="L310" s="87">
        <v>550</v>
      </c>
      <c r="M310" s="87">
        <v>550</v>
      </c>
      <c r="N310" s="87">
        <v>550</v>
      </c>
      <c r="O310" s="87">
        <v>550</v>
      </c>
      <c r="P310" s="101">
        <f>SUM(P304:P309)</f>
        <v>6000</v>
      </c>
    </row>
    <row r="311" spans="2:16" ht="20.100000000000001" customHeight="1" x14ac:dyDescent="0.25">
      <c r="B311" s="60"/>
      <c r="C311" s="16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0"/>
    </row>
    <row r="312" spans="2:16" ht="20.100000000000001" customHeight="1" x14ac:dyDescent="0.25">
      <c r="B312" s="75" t="s">
        <v>111</v>
      </c>
      <c r="C312" s="46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</row>
    <row r="313" spans="2:16" ht="20.100000000000001" customHeight="1" x14ac:dyDescent="0.2">
      <c r="B313" s="56"/>
      <c r="C313" s="37" t="s">
        <v>110</v>
      </c>
      <c r="D313" s="28">
        <v>100</v>
      </c>
      <c r="E313" s="28">
        <v>100</v>
      </c>
      <c r="F313" s="28">
        <v>100</v>
      </c>
      <c r="G313" s="28">
        <v>100</v>
      </c>
      <c r="H313" s="28">
        <v>100</v>
      </c>
      <c r="I313" s="28">
        <v>100</v>
      </c>
      <c r="J313" s="28">
        <v>100</v>
      </c>
      <c r="K313" s="28">
        <v>100</v>
      </c>
      <c r="L313" s="28">
        <v>100</v>
      </c>
      <c r="M313" s="28">
        <v>100</v>
      </c>
      <c r="N313" s="28">
        <v>100</v>
      </c>
      <c r="O313" s="28">
        <v>100</v>
      </c>
      <c r="P313" s="28">
        <f t="shared" ref="P313:P319" si="36">SUM(D313:O313)</f>
        <v>1200</v>
      </c>
    </row>
    <row r="314" spans="2:16" ht="20.100000000000001" customHeight="1" x14ac:dyDescent="0.2">
      <c r="B314" s="56"/>
      <c r="C314" s="34" t="s">
        <v>109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f t="shared" si="36"/>
        <v>0</v>
      </c>
    </row>
    <row r="315" spans="2:16" ht="20.100000000000001" customHeight="1" x14ac:dyDescent="0.2">
      <c r="B315" s="56"/>
      <c r="C315" s="34" t="s">
        <v>108</v>
      </c>
      <c r="D315" s="28">
        <v>250</v>
      </c>
      <c r="E315" s="28">
        <v>250</v>
      </c>
      <c r="F315" s="28">
        <v>250</v>
      </c>
      <c r="G315" s="28">
        <v>250</v>
      </c>
      <c r="H315" s="28">
        <v>250</v>
      </c>
      <c r="I315" s="28">
        <v>250</v>
      </c>
      <c r="J315" s="28">
        <v>250</v>
      </c>
      <c r="K315" s="28">
        <v>250</v>
      </c>
      <c r="L315" s="28">
        <v>250</v>
      </c>
      <c r="M315" s="28">
        <v>250</v>
      </c>
      <c r="N315" s="28">
        <v>250</v>
      </c>
      <c r="O315" s="28">
        <v>250</v>
      </c>
      <c r="P315" s="28">
        <f t="shared" si="36"/>
        <v>3000</v>
      </c>
    </row>
    <row r="316" spans="2:16" ht="20.100000000000001" customHeight="1" x14ac:dyDescent="0.2">
      <c r="B316" s="56"/>
      <c r="C316" s="37" t="s">
        <v>90</v>
      </c>
      <c r="D316" s="28">
        <v>100</v>
      </c>
      <c r="E316" s="28">
        <v>100</v>
      </c>
      <c r="F316" s="28">
        <v>100</v>
      </c>
      <c r="G316" s="28">
        <v>100</v>
      </c>
      <c r="H316" s="28">
        <v>100</v>
      </c>
      <c r="I316" s="28">
        <v>100</v>
      </c>
      <c r="J316" s="28">
        <v>100</v>
      </c>
      <c r="K316" s="28">
        <v>100</v>
      </c>
      <c r="L316" s="28">
        <v>100</v>
      </c>
      <c r="M316" s="28">
        <v>100</v>
      </c>
      <c r="N316" s="28">
        <v>100</v>
      </c>
      <c r="O316" s="28">
        <v>100</v>
      </c>
      <c r="P316" s="28">
        <f t="shared" si="36"/>
        <v>1200</v>
      </c>
    </row>
    <row r="317" spans="2:16" ht="20.100000000000001" customHeight="1" x14ac:dyDescent="0.2">
      <c r="B317" s="56"/>
      <c r="C317" s="37" t="s">
        <v>98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28">
        <f t="shared" si="36"/>
        <v>0</v>
      </c>
    </row>
    <row r="318" spans="2:16" ht="20.100000000000001" customHeight="1" x14ac:dyDescent="0.2">
      <c r="B318" s="56"/>
      <c r="C318" s="37" t="s">
        <v>96</v>
      </c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>
        <f t="shared" si="36"/>
        <v>0</v>
      </c>
    </row>
    <row r="319" spans="2:16" ht="20.100000000000001" customHeight="1" x14ac:dyDescent="0.2">
      <c r="B319" s="56"/>
      <c r="C319" s="37" t="s">
        <v>106</v>
      </c>
      <c r="D319" s="28">
        <v>41.66</v>
      </c>
      <c r="E319" s="28">
        <v>41.66</v>
      </c>
      <c r="F319" s="28">
        <v>41.66</v>
      </c>
      <c r="G319" s="28">
        <v>41.66</v>
      </c>
      <c r="H319" s="28">
        <v>41.66</v>
      </c>
      <c r="I319" s="28">
        <v>41.66</v>
      </c>
      <c r="J319" s="28">
        <v>41.66</v>
      </c>
      <c r="K319" s="28">
        <v>41.66</v>
      </c>
      <c r="L319" s="28">
        <v>41.66</v>
      </c>
      <c r="M319" s="28">
        <v>41.66</v>
      </c>
      <c r="N319" s="28">
        <v>41.66</v>
      </c>
      <c r="O319" s="28">
        <v>41.66</v>
      </c>
      <c r="P319" s="28">
        <f t="shared" si="36"/>
        <v>499.91999999999985</v>
      </c>
    </row>
    <row r="320" spans="2:16" ht="20.100000000000001" customHeight="1" x14ac:dyDescent="0.2">
      <c r="B320" s="56"/>
      <c r="C320" s="37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</row>
    <row r="321" spans="2:17" ht="20.100000000000001" customHeight="1" x14ac:dyDescent="0.2">
      <c r="B321" s="56"/>
      <c r="C321" s="37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</row>
    <row r="322" spans="2:17" ht="20.100000000000001" customHeight="1" x14ac:dyDescent="0.3">
      <c r="B322" s="77" t="s">
        <v>107</v>
      </c>
      <c r="C322" s="45"/>
      <c r="D322" s="48">
        <f t="shared" ref="D322:O322" si="37">SUM(D313:D319)</f>
        <v>491.65999999999997</v>
      </c>
      <c r="E322" s="48">
        <f t="shared" si="37"/>
        <v>491.65999999999997</v>
      </c>
      <c r="F322" s="48">
        <f t="shared" si="37"/>
        <v>491.65999999999997</v>
      </c>
      <c r="G322" s="48">
        <f t="shared" si="37"/>
        <v>491.65999999999997</v>
      </c>
      <c r="H322" s="48">
        <f t="shared" si="37"/>
        <v>491.65999999999997</v>
      </c>
      <c r="I322" s="48">
        <f t="shared" si="37"/>
        <v>491.65999999999997</v>
      </c>
      <c r="J322" s="48">
        <f t="shared" si="37"/>
        <v>491.65999999999997</v>
      </c>
      <c r="K322" s="48">
        <f t="shared" si="37"/>
        <v>491.65999999999997</v>
      </c>
      <c r="L322" s="48">
        <f t="shared" si="37"/>
        <v>491.65999999999997</v>
      </c>
      <c r="M322" s="48">
        <f t="shared" si="37"/>
        <v>491.65999999999997</v>
      </c>
      <c r="N322" s="48">
        <f t="shared" si="37"/>
        <v>491.65999999999997</v>
      </c>
      <c r="O322" s="48">
        <f t="shared" si="37"/>
        <v>491.65999999999997</v>
      </c>
      <c r="P322" s="101">
        <f>SUM(D322:O322)</f>
        <v>5899.9199999999992</v>
      </c>
    </row>
    <row r="323" spans="2:17" ht="20.100000000000001" customHeight="1" x14ac:dyDescent="0.25">
      <c r="B323" s="58"/>
      <c r="C323" s="16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</row>
    <row r="324" spans="2:17" ht="20.100000000000001" customHeight="1" x14ac:dyDescent="0.25">
      <c r="B324" s="75" t="s">
        <v>278</v>
      </c>
      <c r="C324" s="46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</row>
    <row r="325" spans="2:17" ht="20.100000000000001" customHeight="1" x14ac:dyDescent="0.2">
      <c r="B325" s="56"/>
      <c r="C325" s="37" t="s">
        <v>91</v>
      </c>
      <c r="D325" s="28">
        <v>750</v>
      </c>
      <c r="E325" s="28">
        <v>750</v>
      </c>
      <c r="F325" s="28">
        <v>750</v>
      </c>
      <c r="G325" s="28">
        <v>750</v>
      </c>
      <c r="H325" s="28">
        <v>750</v>
      </c>
      <c r="I325" s="28">
        <v>750</v>
      </c>
      <c r="J325" s="28">
        <v>750</v>
      </c>
      <c r="K325" s="28">
        <v>750</v>
      </c>
      <c r="L325" s="28">
        <v>750</v>
      </c>
      <c r="M325" s="28">
        <v>750</v>
      </c>
      <c r="N325" s="28">
        <v>750</v>
      </c>
      <c r="O325" s="28">
        <v>750</v>
      </c>
      <c r="P325" s="28">
        <f>SUM(D325:O325)</f>
        <v>9000</v>
      </c>
    </row>
    <row r="326" spans="2:17" ht="20.100000000000001" customHeight="1" x14ac:dyDescent="0.2">
      <c r="B326" s="56"/>
      <c r="C326" s="37" t="s">
        <v>106</v>
      </c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>
        <f>SUM(D326:O326)</f>
        <v>0</v>
      </c>
    </row>
    <row r="327" spans="2:17" ht="20.100000000000001" customHeight="1" x14ac:dyDescent="0.2">
      <c r="B327" s="56"/>
      <c r="C327" s="37" t="s">
        <v>90</v>
      </c>
      <c r="D327" s="28">
        <v>3000</v>
      </c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>
        <f>SUM(D327:O327)</f>
        <v>3000</v>
      </c>
    </row>
    <row r="328" spans="2:17" ht="20.100000000000001" customHeight="1" x14ac:dyDescent="0.3">
      <c r="B328" s="77" t="s">
        <v>279</v>
      </c>
      <c r="C328" s="45"/>
      <c r="D328" s="48">
        <f t="shared" ref="D328:O328" si="38">SUM(D325:D327)</f>
        <v>3750</v>
      </c>
      <c r="E328" s="48">
        <f t="shared" si="38"/>
        <v>750</v>
      </c>
      <c r="F328" s="48">
        <f t="shared" si="38"/>
        <v>750</v>
      </c>
      <c r="G328" s="48">
        <f t="shared" si="38"/>
        <v>750</v>
      </c>
      <c r="H328" s="48">
        <f t="shared" si="38"/>
        <v>750</v>
      </c>
      <c r="I328" s="48">
        <f t="shared" si="38"/>
        <v>750</v>
      </c>
      <c r="J328" s="48">
        <f t="shared" si="38"/>
        <v>750</v>
      </c>
      <c r="K328" s="48">
        <f t="shared" si="38"/>
        <v>750</v>
      </c>
      <c r="L328" s="48">
        <f t="shared" si="38"/>
        <v>750</v>
      </c>
      <c r="M328" s="48">
        <f t="shared" si="38"/>
        <v>750</v>
      </c>
      <c r="N328" s="48">
        <f t="shared" si="38"/>
        <v>750</v>
      </c>
      <c r="O328" s="48">
        <f t="shared" si="38"/>
        <v>750</v>
      </c>
      <c r="P328" s="101">
        <f>SUM(D328:O328)</f>
        <v>12000</v>
      </c>
      <c r="Q328" s="3" t="s">
        <v>69</v>
      </c>
    </row>
    <row r="329" spans="2:17" ht="20.100000000000001" customHeight="1" x14ac:dyDescent="0.3">
      <c r="B329" s="68"/>
      <c r="C329" s="16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104"/>
      <c r="Q329" s="3" t="s">
        <v>69</v>
      </c>
    </row>
    <row r="330" spans="2:17" ht="20.100000000000001" customHeight="1" x14ac:dyDescent="0.25">
      <c r="B330" s="75" t="s">
        <v>56</v>
      </c>
      <c r="C330" s="46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</row>
    <row r="331" spans="2:17" ht="20.100000000000001" customHeight="1" x14ac:dyDescent="0.2">
      <c r="B331" s="56"/>
      <c r="C331" s="37" t="s">
        <v>90</v>
      </c>
      <c r="D331" s="32">
        <v>150</v>
      </c>
      <c r="E331" s="32"/>
      <c r="F331" s="32"/>
      <c r="G331" s="32">
        <v>150</v>
      </c>
      <c r="H331" s="32"/>
      <c r="I331" s="32"/>
      <c r="J331" s="32">
        <v>150</v>
      </c>
      <c r="K331" s="32"/>
      <c r="L331" s="32"/>
      <c r="M331" s="32">
        <v>150</v>
      </c>
      <c r="N331" s="32"/>
      <c r="O331" s="32"/>
      <c r="P331" s="32">
        <f>SUM(D331:O331)</f>
        <v>600</v>
      </c>
    </row>
    <row r="332" spans="2:17" ht="20.100000000000001" customHeight="1" x14ac:dyDescent="0.2">
      <c r="B332" s="56"/>
      <c r="C332" s="37" t="s">
        <v>105</v>
      </c>
      <c r="D332" s="32">
        <v>150</v>
      </c>
      <c r="E332" s="32">
        <v>0</v>
      </c>
      <c r="F332" s="32">
        <v>150</v>
      </c>
      <c r="G332" s="32">
        <v>0</v>
      </c>
      <c r="H332" s="32">
        <v>0</v>
      </c>
      <c r="I332" s="32">
        <v>150</v>
      </c>
      <c r="J332" s="32" t="s">
        <v>69</v>
      </c>
      <c r="K332" s="32">
        <v>0</v>
      </c>
      <c r="L332" s="32">
        <v>150</v>
      </c>
      <c r="M332" s="32">
        <v>0</v>
      </c>
      <c r="N332" s="32">
        <v>0</v>
      </c>
      <c r="O332" s="32">
        <v>0</v>
      </c>
      <c r="P332" s="32">
        <f>SUM(D332:O332)</f>
        <v>600</v>
      </c>
    </row>
    <row r="333" spans="2:17" ht="20.100000000000001" customHeight="1" x14ac:dyDescent="0.2">
      <c r="B333" s="56"/>
      <c r="C333" s="37" t="s">
        <v>277</v>
      </c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</row>
    <row r="334" spans="2:17" ht="20.100000000000001" customHeight="1" x14ac:dyDescent="0.2">
      <c r="B334" s="56"/>
      <c r="C334" s="37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</row>
    <row r="335" spans="2:17" ht="20.100000000000001" customHeight="1" x14ac:dyDescent="0.25">
      <c r="B335" s="77" t="s">
        <v>57</v>
      </c>
      <c r="C335" s="45"/>
      <c r="D335" s="48">
        <v>350</v>
      </c>
      <c r="E335" s="48">
        <v>350</v>
      </c>
      <c r="F335" s="48">
        <v>350</v>
      </c>
      <c r="G335" s="48">
        <v>350</v>
      </c>
      <c r="H335" s="48">
        <v>350</v>
      </c>
      <c r="I335" s="48">
        <v>350</v>
      </c>
      <c r="J335" s="48">
        <v>350</v>
      </c>
      <c r="K335" s="48">
        <v>350</v>
      </c>
      <c r="L335" s="48">
        <v>350</v>
      </c>
      <c r="M335" s="48">
        <v>350</v>
      </c>
      <c r="N335" s="48">
        <v>350</v>
      </c>
      <c r="O335" s="48">
        <v>350</v>
      </c>
      <c r="P335" s="100">
        <f>SUM(D335:O335)</f>
        <v>4200</v>
      </c>
    </row>
    <row r="336" spans="2:17" ht="20.100000000000001" customHeight="1" x14ac:dyDescent="0.25">
      <c r="B336" s="58"/>
      <c r="C336" s="16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</row>
    <row r="337" spans="2:17" ht="20.100000000000001" customHeight="1" x14ac:dyDescent="0.25">
      <c r="B337" s="78" t="s">
        <v>104</v>
      </c>
      <c r="C337" s="49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</row>
    <row r="338" spans="2:17" ht="20.100000000000001" customHeight="1" x14ac:dyDescent="0.2">
      <c r="B338" s="56"/>
      <c r="C338" s="37" t="s">
        <v>103</v>
      </c>
      <c r="D338" s="28">
        <v>41.66</v>
      </c>
      <c r="E338" s="28">
        <v>41.66</v>
      </c>
      <c r="F338" s="28">
        <v>41.66</v>
      </c>
      <c r="G338" s="28">
        <v>41.66</v>
      </c>
      <c r="H338" s="28">
        <v>41.66</v>
      </c>
      <c r="I338" s="28">
        <v>41.66</v>
      </c>
      <c r="J338" s="28">
        <v>41.66</v>
      </c>
      <c r="K338" s="28">
        <v>41.66</v>
      </c>
      <c r="L338" s="28">
        <v>41.66</v>
      </c>
      <c r="M338" s="28">
        <v>41.66</v>
      </c>
      <c r="N338" s="28">
        <v>41.66</v>
      </c>
      <c r="O338" s="28">
        <v>41.66</v>
      </c>
      <c r="P338" s="32">
        <f t="shared" ref="P338:P348" si="39">SUM(D338:O338)</f>
        <v>499.91999999999985</v>
      </c>
    </row>
    <row r="339" spans="2:17" ht="20.100000000000001" customHeight="1" x14ac:dyDescent="0.2">
      <c r="B339" s="56"/>
      <c r="C339" s="16" t="s">
        <v>102</v>
      </c>
      <c r="D339" s="28">
        <v>80</v>
      </c>
      <c r="E339" s="28">
        <v>80</v>
      </c>
      <c r="F339" s="28">
        <v>80</v>
      </c>
      <c r="G339" s="28">
        <v>80</v>
      </c>
      <c r="H339" s="28">
        <v>80</v>
      </c>
      <c r="I339" s="28">
        <v>80</v>
      </c>
      <c r="J339" s="28">
        <v>80</v>
      </c>
      <c r="K339" s="28">
        <v>80</v>
      </c>
      <c r="L339" s="28">
        <v>80</v>
      </c>
      <c r="M339" s="28">
        <v>80</v>
      </c>
      <c r="N339" s="28">
        <v>80</v>
      </c>
      <c r="O339" s="28">
        <v>80</v>
      </c>
      <c r="P339" s="30">
        <f t="shared" si="39"/>
        <v>960</v>
      </c>
    </row>
    <row r="340" spans="2:17" ht="20.100000000000001" customHeight="1" x14ac:dyDescent="0.2">
      <c r="B340" s="56"/>
      <c r="C340" s="16" t="s">
        <v>101</v>
      </c>
      <c r="D340" s="28">
        <v>41.75</v>
      </c>
      <c r="E340" s="28">
        <v>41.75</v>
      </c>
      <c r="F340" s="28">
        <v>41.75</v>
      </c>
      <c r="G340" s="28">
        <v>41.75</v>
      </c>
      <c r="H340" s="28">
        <v>41.75</v>
      </c>
      <c r="I340" s="28">
        <v>41.75</v>
      </c>
      <c r="J340" s="28">
        <v>41.75</v>
      </c>
      <c r="K340" s="28">
        <v>41.75</v>
      </c>
      <c r="L340" s="28">
        <v>41.75</v>
      </c>
      <c r="M340" s="28">
        <v>41.75</v>
      </c>
      <c r="N340" s="28">
        <v>41.75</v>
      </c>
      <c r="O340" s="28">
        <v>41.75</v>
      </c>
      <c r="P340" s="32">
        <f t="shared" si="39"/>
        <v>501</v>
      </c>
    </row>
    <row r="341" spans="2:17" ht="20.100000000000001" customHeight="1" x14ac:dyDescent="0.2">
      <c r="B341" s="56"/>
      <c r="C341" s="107" t="s">
        <v>100</v>
      </c>
      <c r="D341" s="108">
        <v>350</v>
      </c>
      <c r="E341" s="28">
        <v>350</v>
      </c>
      <c r="F341" s="28">
        <v>350</v>
      </c>
      <c r="G341" s="28">
        <v>350</v>
      </c>
      <c r="H341" s="28">
        <v>350</v>
      </c>
      <c r="I341" s="28">
        <v>350</v>
      </c>
      <c r="J341" s="28">
        <v>350</v>
      </c>
      <c r="K341" s="28">
        <v>350</v>
      </c>
      <c r="L341" s="28">
        <v>350</v>
      </c>
      <c r="M341" s="28">
        <v>350</v>
      </c>
      <c r="N341" s="28">
        <v>350</v>
      </c>
      <c r="O341" s="28">
        <v>350</v>
      </c>
      <c r="P341" s="32">
        <f t="shared" si="39"/>
        <v>4200</v>
      </c>
    </row>
    <row r="342" spans="2:17" ht="20.100000000000001" customHeight="1" x14ac:dyDescent="0.2">
      <c r="B342" s="56"/>
      <c r="C342" s="16" t="s">
        <v>99</v>
      </c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32">
        <f t="shared" si="39"/>
        <v>0</v>
      </c>
    </row>
    <row r="343" spans="2:17" ht="20.100000000000001" customHeight="1" x14ac:dyDescent="0.2">
      <c r="B343" s="56"/>
      <c r="C343" s="16" t="s">
        <v>98</v>
      </c>
      <c r="D343" s="28">
        <v>250</v>
      </c>
      <c r="E343" s="28">
        <v>250</v>
      </c>
      <c r="F343" s="28">
        <v>250</v>
      </c>
      <c r="G343" s="28">
        <v>250</v>
      </c>
      <c r="H343" s="28">
        <v>250</v>
      </c>
      <c r="I343" s="28">
        <v>250</v>
      </c>
      <c r="J343" s="28">
        <v>250</v>
      </c>
      <c r="K343" s="28">
        <v>250</v>
      </c>
      <c r="L343" s="28">
        <v>250</v>
      </c>
      <c r="M343" s="28">
        <v>250</v>
      </c>
      <c r="N343" s="28">
        <v>250</v>
      </c>
      <c r="O343" s="28">
        <v>250</v>
      </c>
      <c r="P343" s="32">
        <f t="shared" si="39"/>
        <v>3000</v>
      </c>
    </row>
    <row r="344" spans="2:17" ht="20.100000000000001" customHeight="1" x14ac:dyDescent="0.2">
      <c r="B344" s="56"/>
      <c r="C344" s="16" t="s">
        <v>97</v>
      </c>
      <c r="D344" s="28">
        <v>250</v>
      </c>
      <c r="E344" s="28">
        <v>250</v>
      </c>
      <c r="F344" s="28">
        <v>250</v>
      </c>
      <c r="G344" s="28">
        <v>250</v>
      </c>
      <c r="H344" s="28">
        <v>250</v>
      </c>
      <c r="I344" s="28">
        <v>250</v>
      </c>
      <c r="J344" s="28">
        <v>250</v>
      </c>
      <c r="K344" s="28">
        <v>250</v>
      </c>
      <c r="L344" s="28">
        <v>250</v>
      </c>
      <c r="M344" s="28">
        <v>250</v>
      </c>
      <c r="N344" s="28">
        <v>250</v>
      </c>
      <c r="O344" s="28">
        <v>250</v>
      </c>
      <c r="P344" s="32">
        <f t="shared" si="39"/>
        <v>3000</v>
      </c>
    </row>
    <row r="345" spans="2:17" ht="20.100000000000001" customHeight="1" x14ac:dyDescent="0.2">
      <c r="B345" s="56"/>
      <c r="C345" s="16" t="s">
        <v>96</v>
      </c>
      <c r="D345" s="28">
        <v>2416</v>
      </c>
      <c r="E345" s="28">
        <v>2416</v>
      </c>
      <c r="F345" s="28">
        <v>2416</v>
      </c>
      <c r="G345" s="28">
        <v>2416</v>
      </c>
      <c r="H345" s="28">
        <v>2416</v>
      </c>
      <c r="I345" s="28">
        <v>2416</v>
      </c>
      <c r="J345" s="28">
        <v>2416</v>
      </c>
      <c r="K345" s="28">
        <v>2416</v>
      </c>
      <c r="L345" s="28">
        <v>2416</v>
      </c>
      <c r="M345" s="28">
        <v>2416</v>
      </c>
      <c r="N345" s="28">
        <v>2416</v>
      </c>
      <c r="O345" s="28">
        <v>2416</v>
      </c>
      <c r="P345" s="32">
        <f t="shared" si="39"/>
        <v>28992</v>
      </c>
    </row>
    <row r="346" spans="2:17" ht="20.100000000000001" customHeight="1" x14ac:dyDescent="0.2">
      <c r="B346" s="56"/>
      <c r="C346" s="16" t="s">
        <v>91</v>
      </c>
      <c r="D346" s="28">
        <v>291</v>
      </c>
      <c r="E346" s="28">
        <v>291</v>
      </c>
      <c r="F346" s="28">
        <v>291</v>
      </c>
      <c r="G346" s="28">
        <v>291</v>
      </c>
      <c r="H346" s="28">
        <v>291</v>
      </c>
      <c r="I346" s="28">
        <v>291</v>
      </c>
      <c r="J346" s="28">
        <v>291</v>
      </c>
      <c r="K346" s="28">
        <v>291</v>
      </c>
      <c r="L346" s="28">
        <v>291</v>
      </c>
      <c r="M346" s="28">
        <v>291</v>
      </c>
      <c r="N346" s="28">
        <v>291</v>
      </c>
      <c r="O346" s="28">
        <v>291</v>
      </c>
      <c r="P346" s="32">
        <f t="shared" si="39"/>
        <v>3492</v>
      </c>
    </row>
    <row r="347" spans="2:17" ht="20.100000000000001" customHeight="1" x14ac:dyDescent="0.2">
      <c r="B347" s="56"/>
      <c r="C347" s="16" t="s">
        <v>92</v>
      </c>
      <c r="D347" s="28">
        <v>25</v>
      </c>
      <c r="E347" s="28">
        <v>25</v>
      </c>
      <c r="F347" s="28">
        <v>25</v>
      </c>
      <c r="G347" s="28">
        <v>25</v>
      </c>
      <c r="H347" s="28">
        <v>25</v>
      </c>
      <c r="I347" s="28">
        <v>25</v>
      </c>
      <c r="J347" s="28">
        <v>25</v>
      </c>
      <c r="K347" s="28">
        <v>25</v>
      </c>
      <c r="L347" s="28">
        <v>25</v>
      </c>
      <c r="M347" s="28">
        <v>25</v>
      </c>
      <c r="N347" s="28">
        <v>25</v>
      </c>
      <c r="O347" s="28">
        <v>25</v>
      </c>
      <c r="P347" s="32">
        <f t="shared" si="39"/>
        <v>300</v>
      </c>
    </row>
    <row r="348" spans="2:17" ht="20.100000000000001" customHeight="1" x14ac:dyDescent="0.2">
      <c r="B348" s="56"/>
      <c r="C348" s="16" t="s">
        <v>95</v>
      </c>
      <c r="D348" s="28">
        <v>75</v>
      </c>
      <c r="E348" s="28">
        <v>75</v>
      </c>
      <c r="F348" s="28">
        <v>75</v>
      </c>
      <c r="G348" s="28">
        <v>75</v>
      </c>
      <c r="H348" s="28">
        <v>75</v>
      </c>
      <c r="I348" s="28">
        <v>75</v>
      </c>
      <c r="J348" s="28">
        <v>75</v>
      </c>
      <c r="K348" s="28">
        <v>75</v>
      </c>
      <c r="L348" s="28">
        <v>75</v>
      </c>
      <c r="M348" s="28">
        <v>75</v>
      </c>
      <c r="N348" s="28">
        <v>75</v>
      </c>
      <c r="O348" s="28">
        <v>75</v>
      </c>
      <c r="P348" s="32">
        <f t="shared" si="39"/>
        <v>900</v>
      </c>
      <c r="Q348" s="3" t="s">
        <v>69</v>
      </c>
    </row>
    <row r="349" spans="2:17" ht="20.100000000000001" customHeight="1" x14ac:dyDescent="0.2">
      <c r="B349" s="56"/>
      <c r="C349" s="16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</row>
    <row r="350" spans="2:17" ht="20.100000000000001" customHeight="1" x14ac:dyDescent="0.2">
      <c r="B350" s="56"/>
      <c r="C350" s="16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</row>
    <row r="351" spans="2:17" ht="20.100000000000001" customHeight="1" thickBot="1" x14ac:dyDescent="0.3">
      <c r="B351" s="71" t="s">
        <v>94</v>
      </c>
      <c r="C351" s="45"/>
      <c r="D351" s="48">
        <f t="shared" ref="D351:O351" si="40">SUM(D338:D348)</f>
        <v>3820.41</v>
      </c>
      <c r="E351" s="48">
        <f t="shared" si="40"/>
        <v>3820.41</v>
      </c>
      <c r="F351" s="48">
        <f t="shared" si="40"/>
        <v>3820.41</v>
      </c>
      <c r="G351" s="48">
        <f t="shared" si="40"/>
        <v>3820.41</v>
      </c>
      <c r="H351" s="48">
        <f t="shared" si="40"/>
        <v>3820.41</v>
      </c>
      <c r="I351" s="48">
        <f t="shared" si="40"/>
        <v>3820.41</v>
      </c>
      <c r="J351" s="48">
        <f t="shared" si="40"/>
        <v>3820.41</v>
      </c>
      <c r="K351" s="48">
        <f t="shared" si="40"/>
        <v>3820.41</v>
      </c>
      <c r="L351" s="48">
        <f t="shared" si="40"/>
        <v>3820.41</v>
      </c>
      <c r="M351" s="48">
        <f t="shared" si="40"/>
        <v>3820.41</v>
      </c>
      <c r="N351" s="48">
        <f t="shared" si="40"/>
        <v>3820.41</v>
      </c>
      <c r="O351" s="48">
        <f t="shared" si="40"/>
        <v>3820.41</v>
      </c>
      <c r="P351" s="100">
        <f>SUM(D351:O351)</f>
        <v>45844.920000000013</v>
      </c>
      <c r="Q351" s="3" t="s">
        <v>69</v>
      </c>
    </row>
    <row r="352" spans="2:17" ht="20.100000000000001" customHeight="1" x14ac:dyDescent="0.25">
      <c r="B352" s="60"/>
      <c r="C352" s="16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</row>
    <row r="353" spans="2:16" ht="20.100000000000001" customHeight="1" x14ac:dyDescent="0.2">
      <c r="B353" s="79" t="s">
        <v>93</v>
      </c>
      <c r="C353" s="50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</row>
    <row r="354" spans="2:16" ht="20.100000000000001" customHeight="1" x14ac:dyDescent="0.2">
      <c r="B354" s="56"/>
      <c r="C354" s="37" t="s">
        <v>92</v>
      </c>
      <c r="D354" s="32">
        <v>250</v>
      </c>
      <c r="E354" s="32">
        <v>250</v>
      </c>
      <c r="F354" s="32">
        <v>250</v>
      </c>
      <c r="G354" s="32">
        <v>250</v>
      </c>
      <c r="H354" s="32">
        <v>250</v>
      </c>
      <c r="I354" s="32">
        <v>250</v>
      </c>
      <c r="J354" s="32">
        <v>250</v>
      </c>
      <c r="K354" s="32">
        <v>250</v>
      </c>
      <c r="L354" s="32">
        <v>250</v>
      </c>
      <c r="M354" s="32">
        <v>250</v>
      </c>
      <c r="N354" s="32">
        <v>250</v>
      </c>
      <c r="O354" s="32">
        <v>250</v>
      </c>
      <c r="P354" s="32">
        <f>SUM(D354:O354)</f>
        <v>3000</v>
      </c>
    </row>
    <row r="355" spans="2:16" ht="20.100000000000001" customHeight="1" x14ac:dyDescent="0.2">
      <c r="B355" s="56"/>
      <c r="C355" s="37" t="s">
        <v>91</v>
      </c>
      <c r="D355" s="32" t="s">
        <v>69</v>
      </c>
      <c r="E355" s="32" t="s">
        <v>69</v>
      </c>
      <c r="F355" s="32" t="s">
        <v>69</v>
      </c>
      <c r="G355" s="32" t="s">
        <v>69</v>
      </c>
      <c r="H355" s="32" t="s">
        <v>69</v>
      </c>
      <c r="I355" s="32" t="s">
        <v>69</v>
      </c>
      <c r="J355" s="32" t="s">
        <v>69</v>
      </c>
      <c r="K355" s="32" t="s">
        <v>69</v>
      </c>
      <c r="L355" s="32" t="s">
        <v>69</v>
      </c>
      <c r="M355" s="32" t="s">
        <v>69</v>
      </c>
      <c r="N355" s="32" t="s">
        <v>69</v>
      </c>
      <c r="O355" s="32" t="s">
        <v>69</v>
      </c>
      <c r="P355" s="32">
        <f>SUM(D355:O355)</f>
        <v>0</v>
      </c>
    </row>
    <row r="356" spans="2:16" ht="20.100000000000001" customHeight="1" x14ac:dyDescent="0.2">
      <c r="B356" s="56"/>
      <c r="C356" s="37" t="s">
        <v>90</v>
      </c>
      <c r="D356" s="32">
        <v>250</v>
      </c>
      <c r="E356" s="32">
        <v>250</v>
      </c>
      <c r="F356" s="32">
        <v>250</v>
      </c>
      <c r="G356" s="32">
        <v>250</v>
      </c>
      <c r="H356" s="32">
        <v>250</v>
      </c>
      <c r="I356" s="32">
        <v>250</v>
      </c>
      <c r="J356" s="32">
        <v>250</v>
      </c>
      <c r="K356" s="32">
        <v>250</v>
      </c>
      <c r="L356" s="32">
        <v>250</v>
      </c>
      <c r="M356" s="32">
        <v>250</v>
      </c>
      <c r="N356" s="32">
        <v>250</v>
      </c>
      <c r="O356" s="32">
        <v>250</v>
      </c>
      <c r="P356" s="32">
        <f>SUM(D356:O356)</f>
        <v>3000</v>
      </c>
    </row>
    <row r="357" spans="2:16" ht="20.100000000000001" customHeight="1" x14ac:dyDescent="0.2">
      <c r="B357" s="56"/>
      <c r="C357" s="37" t="s">
        <v>89</v>
      </c>
      <c r="D357" s="32">
        <v>250</v>
      </c>
      <c r="E357" s="32">
        <v>250</v>
      </c>
      <c r="F357" s="32">
        <v>250</v>
      </c>
      <c r="G357" s="32">
        <v>250</v>
      </c>
      <c r="H357" s="32">
        <v>250</v>
      </c>
      <c r="I357" s="32">
        <v>250</v>
      </c>
      <c r="J357" s="32">
        <v>250</v>
      </c>
      <c r="K357" s="32">
        <v>250</v>
      </c>
      <c r="L357" s="32">
        <v>250</v>
      </c>
      <c r="M357" s="32">
        <v>250</v>
      </c>
      <c r="N357" s="32">
        <v>250</v>
      </c>
      <c r="O357" s="32">
        <v>250</v>
      </c>
      <c r="P357" s="32">
        <f>SUM(D357:O357)</f>
        <v>3000</v>
      </c>
    </row>
    <row r="358" spans="2:16" ht="20.100000000000001" customHeight="1" x14ac:dyDescent="0.25">
      <c r="B358" s="58" t="s">
        <v>69</v>
      </c>
      <c r="C358" s="45" t="s">
        <v>236</v>
      </c>
      <c r="D358" s="48">
        <f t="shared" ref="D358:O358" si="41">SUM(D354:D357)</f>
        <v>750</v>
      </c>
      <c r="E358" s="48">
        <f t="shared" si="41"/>
        <v>750</v>
      </c>
      <c r="F358" s="48">
        <f t="shared" si="41"/>
        <v>750</v>
      </c>
      <c r="G358" s="48">
        <f t="shared" si="41"/>
        <v>750</v>
      </c>
      <c r="H358" s="48">
        <f t="shared" si="41"/>
        <v>750</v>
      </c>
      <c r="I358" s="48">
        <f t="shared" si="41"/>
        <v>750</v>
      </c>
      <c r="J358" s="48">
        <f t="shared" si="41"/>
        <v>750</v>
      </c>
      <c r="K358" s="48">
        <f t="shared" si="41"/>
        <v>750</v>
      </c>
      <c r="L358" s="48">
        <f t="shared" si="41"/>
        <v>750</v>
      </c>
      <c r="M358" s="48">
        <f t="shared" si="41"/>
        <v>750</v>
      </c>
      <c r="N358" s="48">
        <f t="shared" si="41"/>
        <v>750</v>
      </c>
      <c r="O358" s="48">
        <f t="shared" si="41"/>
        <v>750</v>
      </c>
      <c r="P358" s="100">
        <f>SUM(D358:O358)</f>
        <v>9000</v>
      </c>
    </row>
    <row r="359" spans="2:16" ht="20.100000000000001" customHeight="1" x14ac:dyDescent="0.25">
      <c r="B359" s="58"/>
      <c r="C359" s="16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</row>
    <row r="360" spans="2:16" ht="20.100000000000001" customHeight="1" x14ac:dyDescent="0.25">
      <c r="B360" s="80"/>
      <c r="C360" s="46" t="s">
        <v>280</v>
      </c>
      <c r="D360" s="48">
        <v>416</v>
      </c>
      <c r="E360" s="48">
        <v>416</v>
      </c>
      <c r="F360" s="48">
        <v>416</v>
      </c>
      <c r="G360" s="48">
        <v>416</v>
      </c>
      <c r="H360" s="48">
        <v>418</v>
      </c>
      <c r="I360" s="48">
        <v>418</v>
      </c>
      <c r="J360" s="48">
        <v>416</v>
      </c>
      <c r="K360" s="48">
        <v>416</v>
      </c>
      <c r="L360" s="48">
        <v>418</v>
      </c>
      <c r="M360" s="48">
        <v>418</v>
      </c>
      <c r="N360" s="48">
        <v>416</v>
      </c>
      <c r="O360" s="48">
        <v>416</v>
      </c>
      <c r="P360" s="100">
        <f>SUM(D360:O360)</f>
        <v>5000</v>
      </c>
    </row>
    <row r="361" spans="2:16" ht="20.100000000000001" customHeight="1" x14ac:dyDescent="0.25">
      <c r="B361" s="58"/>
      <c r="C361" s="16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</row>
    <row r="362" spans="2:16" ht="20.100000000000001" customHeight="1" thickBot="1" x14ac:dyDescent="0.3">
      <c r="B362" s="81"/>
      <c r="C362" s="46" t="s">
        <v>281</v>
      </c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100"/>
    </row>
    <row r="363" spans="2:16" ht="20.100000000000001" customHeight="1" x14ac:dyDescent="0.25">
      <c r="B363" s="60"/>
      <c r="C363" s="16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</row>
    <row r="364" spans="2:16" ht="20.100000000000001" customHeight="1" x14ac:dyDescent="0.25">
      <c r="B364" s="56"/>
      <c r="C364" s="19" t="s">
        <v>65</v>
      </c>
      <c r="D364" s="35">
        <f t="shared" ref="D364:O364" si="42">SUM(D42+D62+D74+D81+D91+D94+D106+D124+D130+D142+D149+D157+D168+D180+D186+D193+D217+D240+D250+D262+D275+D291+D301+D310+D322+D328+D335+D231+D358)</f>
        <v>62267.320000000007</v>
      </c>
      <c r="E364" s="35">
        <f t="shared" si="42"/>
        <v>58826.320000000007</v>
      </c>
      <c r="F364" s="35">
        <f t="shared" si="42"/>
        <v>60798.320000000007</v>
      </c>
      <c r="G364" s="35">
        <f t="shared" si="42"/>
        <v>64685.320000000007</v>
      </c>
      <c r="H364" s="35">
        <f t="shared" si="42"/>
        <v>61905.320000000007</v>
      </c>
      <c r="I364" s="35">
        <f t="shared" si="42"/>
        <v>66874.320000000007</v>
      </c>
      <c r="J364" s="35">
        <f t="shared" si="42"/>
        <v>64021.320000000007</v>
      </c>
      <c r="K364" s="35">
        <f t="shared" si="42"/>
        <v>64878.320000000007</v>
      </c>
      <c r="L364" s="35">
        <f t="shared" si="42"/>
        <v>66029.320000000007</v>
      </c>
      <c r="M364" s="35">
        <f t="shared" si="42"/>
        <v>70970.320000000007</v>
      </c>
      <c r="N364" s="35">
        <f t="shared" si="42"/>
        <v>68938.320000000007</v>
      </c>
      <c r="O364" s="35">
        <f t="shared" si="42"/>
        <v>65338.320000000007</v>
      </c>
      <c r="P364" s="170">
        <f>SUM(P45+P42+P62+P74+P81+P91+P98+P106+P118+P124+P130+P142+P149+P157+P168+P180+P186+P193+P207+P217+P232+P234+P240+P250+P262+P275+P291+P301+P310+P322+P328+P335+P351+P358+P360+P362)</f>
        <v>872041.76000000013</v>
      </c>
    </row>
    <row r="365" spans="2:16" ht="20.100000000000001" customHeight="1" x14ac:dyDescent="0.25">
      <c r="B365" s="56"/>
      <c r="C365" s="19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170"/>
    </row>
    <row r="366" spans="2:16" ht="20.100000000000001" customHeight="1" x14ac:dyDescent="0.25">
      <c r="B366" s="56"/>
      <c r="C366" s="19" t="s">
        <v>4</v>
      </c>
      <c r="D366" s="99">
        <f>SUM(D341:D365)</f>
        <v>71660.73000000001</v>
      </c>
      <c r="E366" s="35">
        <f t="shared" ref="E366:O366" si="43">E32</f>
        <v>64607</v>
      </c>
      <c r="F366" s="35">
        <f t="shared" si="43"/>
        <v>68607</v>
      </c>
      <c r="G366" s="35">
        <f t="shared" si="43"/>
        <v>87607</v>
      </c>
      <c r="H366" s="35">
        <f t="shared" si="43"/>
        <v>62407</v>
      </c>
      <c r="I366" s="35">
        <f t="shared" si="43"/>
        <v>65407</v>
      </c>
      <c r="J366" s="35">
        <f t="shared" si="43"/>
        <v>65307</v>
      </c>
      <c r="K366" s="35">
        <f t="shared" si="43"/>
        <v>71707</v>
      </c>
      <c r="L366" s="35">
        <f t="shared" si="43"/>
        <v>64707</v>
      </c>
      <c r="M366" s="35">
        <f t="shared" si="43"/>
        <v>67707</v>
      </c>
      <c r="N366" s="35">
        <f t="shared" si="43"/>
        <v>64507</v>
      </c>
      <c r="O366" s="35">
        <f t="shared" si="43"/>
        <v>64507</v>
      </c>
      <c r="P366" s="170">
        <f>SUM(P32)</f>
        <v>872045</v>
      </c>
    </row>
    <row r="367" spans="2:16" ht="20.100000000000001" customHeight="1" x14ac:dyDescent="0.25">
      <c r="B367" s="56"/>
      <c r="C367" s="19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170"/>
    </row>
    <row r="368" spans="2:16" ht="20.100000000000001" customHeight="1" x14ac:dyDescent="0.25">
      <c r="B368" s="56"/>
      <c r="C368" s="19" t="s">
        <v>66</v>
      </c>
      <c r="D368" s="35">
        <f t="shared" ref="D368:O368" si="44">D366-D364</f>
        <v>9393.4100000000035</v>
      </c>
      <c r="E368" s="35">
        <f t="shared" si="44"/>
        <v>5780.679999999993</v>
      </c>
      <c r="F368" s="35">
        <f t="shared" si="44"/>
        <v>7808.679999999993</v>
      </c>
      <c r="G368" s="35">
        <f t="shared" si="44"/>
        <v>22921.679999999993</v>
      </c>
      <c r="H368" s="35">
        <f t="shared" si="44"/>
        <v>501.67999999999302</v>
      </c>
      <c r="I368" s="35">
        <f t="shared" si="44"/>
        <v>-1467.320000000007</v>
      </c>
      <c r="J368" s="35">
        <f t="shared" si="44"/>
        <v>1285.679999999993</v>
      </c>
      <c r="K368" s="35">
        <f t="shared" si="44"/>
        <v>6828.679999999993</v>
      </c>
      <c r="L368" s="35">
        <f t="shared" si="44"/>
        <v>-1322.320000000007</v>
      </c>
      <c r="M368" s="35">
        <f t="shared" si="44"/>
        <v>-3263.320000000007</v>
      </c>
      <c r="N368" s="35">
        <f t="shared" si="44"/>
        <v>-4431.320000000007</v>
      </c>
      <c r="O368" s="35">
        <f t="shared" si="44"/>
        <v>-831.32000000000698</v>
      </c>
      <c r="P368" s="170">
        <f>SUM(P366-P364)</f>
        <v>3.2399999998742715</v>
      </c>
    </row>
    <row r="369" ht="20.100000000000001" customHeight="1" x14ac:dyDescent="0.2"/>
    <row r="370" ht="20.100000000000001" customHeight="1" x14ac:dyDescent="0.2"/>
    <row r="371" ht="20.100000000000001" customHeight="1" x14ac:dyDescent="0.2"/>
  </sheetData>
  <mergeCells count="1">
    <mergeCell ref="C3:P3"/>
  </mergeCells>
  <pageMargins left="0.7" right="0.7" top="0.75" bottom="0.75" header="0.3" footer="0.3"/>
  <pageSetup scale="4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ENTERPRISE</vt:lpstr>
      <vt:lpstr>OPERATING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Trevino</dc:creator>
  <cp:lastModifiedBy>David Caldwell</cp:lastModifiedBy>
  <cp:lastPrinted>2026-10-22T20:26:02Z</cp:lastPrinted>
  <dcterms:created xsi:type="dcterms:W3CDTF">2017-09-06T14:47:01Z</dcterms:created>
  <dcterms:modified xsi:type="dcterms:W3CDTF">2026-10-22T20:34:56Z</dcterms:modified>
</cp:coreProperties>
</file>